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660" activeTab="0"/>
  </bookViews>
  <sheets>
    <sheet name="P&amp;L Annuel" sheetId="1" r:id="rId1"/>
    <sheet name="structure fi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LEROY Alice</author>
  </authors>
  <commentList>
    <comment ref="A64" authorId="0">
      <text>
        <r>
          <rPr>
            <sz val="9"/>
            <rFont val="Tahoma"/>
            <family val="0"/>
          </rPr>
          <t>A préciser, si nécessaire, selon les spécificités de votre projet.</t>
        </r>
      </text>
    </comment>
    <comment ref="A65" authorId="0">
      <text>
        <r>
          <rPr>
            <sz val="9"/>
            <rFont val="Tahoma"/>
            <family val="0"/>
          </rPr>
          <t xml:space="preserve">A préciser, si nécessaire, selon les spécificités de votre projet.
</t>
        </r>
      </text>
    </comment>
    <comment ref="A24" authorId="0">
      <text>
        <r>
          <rPr>
            <sz val="9"/>
            <rFont val="Tahoma"/>
            <family val="0"/>
          </rPr>
          <t xml:space="preserve">A préciser, si nécessaire, selon les spécificités de votre projet
</t>
        </r>
      </text>
    </comment>
    <comment ref="A23" authorId="0">
      <text>
        <r>
          <rPr>
            <sz val="9"/>
            <rFont val="Tahoma"/>
            <family val="2"/>
          </rPr>
          <t xml:space="preserve">A préciser, si nécessaire, selon les spécificités de votre projet
</t>
        </r>
      </text>
    </comment>
  </commentList>
</comments>
</file>

<file path=xl/sharedStrings.xml><?xml version="1.0" encoding="utf-8"?>
<sst xmlns="http://schemas.openxmlformats.org/spreadsheetml/2006/main" count="159" uniqueCount="128">
  <si>
    <t>Résultat net</t>
  </si>
  <si>
    <t>- Services externalisés</t>
  </si>
  <si>
    <t>EBITDA</t>
  </si>
  <si>
    <t>Résultat Net</t>
  </si>
  <si>
    <t>+/- Résultat financier</t>
  </si>
  <si>
    <t>% croissance</t>
  </si>
  <si>
    <t>% CA</t>
  </si>
  <si>
    <t>- Variation de BFR</t>
  </si>
  <si>
    <t>En k€</t>
  </si>
  <si>
    <t>I) Bilan</t>
  </si>
  <si>
    <t>Actif</t>
  </si>
  <si>
    <t>(En milliers d'euros)</t>
  </si>
  <si>
    <t>Trésorerie</t>
  </si>
  <si>
    <t>Créances clients</t>
  </si>
  <si>
    <t>Immobilisations nettes</t>
  </si>
  <si>
    <t>Total actifs</t>
  </si>
  <si>
    <t>Passif</t>
  </si>
  <si>
    <t>Dettes fournisseurs</t>
  </si>
  <si>
    <t>Endettement financier</t>
  </si>
  <si>
    <t>Capital social</t>
  </si>
  <si>
    <t>Réserves et reports à nouveaux</t>
  </si>
  <si>
    <t>Total passifs</t>
  </si>
  <si>
    <t>II) Flux de trésorerie</t>
  </si>
  <si>
    <t>Flux de trésorerie</t>
  </si>
  <si>
    <t>Investissements</t>
  </si>
  <si>
    <t>Flux de trésorerie avant financement</t>
  </si>
  <si>
    <t>Augmentation de capital</t>
  </si>
  <si>
    <t>Souscription d'empunts</t>
  </si>
  <si>
    <t>Remboursement d'emprunts</t>
  </si>
  <si>
    <t>Flux de trésorerie après financement</t>
  </si>
  <si>
    <t>III) Financement</t>
  </si>
  <si>
    <t>Taux d'intérêt payé</t>
  </si>
  <si>
    <t xml:space="preserve">     Capital restant dû en début de période</t>
  </si>
  <si>
    <t xml:space="preserve">      Intérêts</t>
  </si>
  <si>
    <t xml:space="preserve">      Echéancier de remboursement</t>
  </si>
  <si>
    <t>Total prêts remboursés</t>
  </si>
  <si>
    <t>Total intérêts payés</t>
  </si>
  <si>
    <t>Niveau d'endettement</t>
  </si>
  <si>
    <t>Endettement brut</t>
  </si>
  <si>
    <t>Endettement net</t>
  </si>
  <si>
    <t>Gearing (endettement net sur capitaux propres)</t>
  </si>
  <si>
    <t>IV) Evolution du capital</t>
  </si>
  <si>
    <t>Evolution du capital social</t>
  </si>
  <si>
    <t>Bilan ouverture</t>
  </si>
  <si>
    <t>Capital social début période</t>
  </si>
  <si>
    <t>Augmentation de capital en numéraire</t>
  </si>
  <si>
    <t>Capital social fin de période</t>
  </si>
  <si>
    <t xml:space="preserve">RAN </t>
  </si>
  <si>
    <t>Evolution des capitaux propres</t>
  </si>
  <si>
    <t>Capitaux propres début de période</t>
  </si>
  <si>
    <t>RAN</t>
  </si>
  <si>
    <t>Résultat net de l'année</t>
  </si>
  <si>
    <t>Capitaux propres fin de période</t>
  </si>
  <si>
    <t xml:space="preserve">   % du capital social</t>
  </si>
  <si>
    <t>V) TRI Actionnaire</t>
  </si>
  <si>
    <t>Capital</t>
  </si>
  <si>
    <t>Dividendes</t>
  </si>
  <si>
    <t xml:space="preserve">Total </t>
  </si>
  <si>
    <t xml:space="preserve">TRI  Actionnaire </t>
  </si>
  <si>
    <t>VI) TRI Projet</t>
  </si>
  <si>
    <t>Free cash flow</t>
  </si>
  <si>
    <t xml:space="preserve">TRI  Projet </t>
  </si>
  <si>
    <t>Analyse de la rentabilité</t>
  </si>
  <si>
    <t>Résultat net / Capitaux propres</t>
  </si>
  <si>
    <t xml:space="preserve">Variation de BFR </t>
  </si>
  <si>
    <t xml:space="preserve">Dividendes payés </t>
  </si>
  <si>
    <t xml:space="preserve">2.Etudes ou expertises </t>
  </si>
  <si>
    <t xml:space="preserve">3.Personnels expatriés </t>
  </si>
  <si>
    <t xml:space="preserve">4.Personnel local </t>
  </si>
  <si>
    <t xml:space="preserve">5.Formation </t>
  </si>
  <si>
    <t>6.Services extérieurs à l'entreprise (sécurité)</t>
  </si>
  <si>
    <t xml:space="preserve">7.Mission de courte durée </t>
  </si>
  <si>
    <t>8.Appui et suivi</t>
  </si>
  <si>
    <t>9.Evaluation</t>
  </si>
  <si>
    <t>11.Audit</t>
  </si>
  <si>
    <t>12. Assurances</t>
  </si>
  <si>
    <t>13.Divers et imprévus (5% des OPEX maximum)</t>
  </si>
  <si>
    <t>14. Utilisation du réseau</t>
  </si>
  <si>
    <t>Free Cash-Flow</t>
  </si>
  <si>
    <t>Dépenses d'investissement (CAPEX)</t>
  </si>
  <si>
    <t xml:space="preserve">1.Investissement immobilier </t>
  </si>
  <si>
    <t xml:space="preserve">2.Investissement technique et mobilier </t>
  </si>
  <si>
    <t xml:space="preserve">3.Fournitures et consommables </t>
  </si>
  <si>
    <t xml:space="preserve">4.Etudes ou expertises </t>
  </si>
  <si>
    <t xml:space="preserve">5.Personnels expatriés </t>
  </si>
  <si>
    <t xml:space="preserve">6.Personnel local </t>
  </si>
  <si>
    <t xml:space="preserve">7.Formation </t>
  </si>
  <si>
    <t>8.Assurances de construction</t>
  </si>
  <si>
    <t xml:space="preserve">9.Mission de courte durée </t>
  </si>
  <si>
    <t>10.Coûts de financement</t>
  </si>
  <si>
    <t>11.Divers et imprévus (5% des CAPEX)</t>
  </si>
  <si>
    <t>- Impôts</t>
  </si>
  <si>
    <t>- Impôt normatif sur EBIT</t>
  </si>
  <si>
    <t>VAN projet hors subvention</t>
  </si>
  <si>
    <t>VAN projet avec subvention</t>
  </si>
  <si>
    <t>Subvention</t>
  </si>
  <si>
    <t>FCF avec subvention</t>
  </si>
  <si>
    <t xml:space="preserve"> bilan d'ouverture</t>
  </si>
  <si>
    <t>Stock</t>
  </si>
  <si>
    <t xml:space="preserve">Dividendes versés </t>
  </si>
  <si>
    <t xml:space="preserve">Dépenses d'opérations et de fonctionnement (OPEX) </t>
  </si>
  <si>
    <t xml:space="preserve">Compte d'exploitation annuel </t>
  </si>
  <si>
    <t>Bilan</t>
  </si>
  <si>
    <t>- Amortissements</t>
  </si>
  <si>
    <t>en euros constants</t>
  </si>
  <si>
    <t>Total OPEX</t>
  </si>
  <si>
    <t>EBITDA (EBE)</t>
  </si>
  <si>
    <t>EBIT (Résultat d'exploitation)</t>
  </si>
  <si>
    <t>- Investissements (CAPEX)</t>
  </si>
  <si>
    <t>FISP -Climat</t>
  </si>
  <si>
    <t>Total CAPEX</t>
  </si>
  <si>
    <t>Revenus</t>
  </si>
  <si>
    <t>Autres produits</t>
  </si>
  <si>
    <t xml:space="preserve">Total Chiffre d'affaires </t>
  </si>
  <si>
    <t xml:space="preserve"> </t>
  </si>
  <si>
    <t xml:space="preserve">Trésorerie fin de période </t>
  </si>
  <si>
    <t xml:space="preserve">  Prêt 2013</t>
  </si>
  <si>
    <t xml:space="preserve">  Prêt 2014</t>
  </si>
  <si>
    <t xml:space="preserve">  Prêt 2015</t>
  </si>
  <si>
    <t xml:space="preserve">  Prêt 2016</t>
  </si>
  <si>
    <t xml:space="preserve">  Prêt 2017</t>
  </si>
  <si>
    <t>Taux d'impôt (en %)</t>
  </si>
  <si>
    <t xml:space="preserve">Taux actualisation (%) </t>
  </si>
  <si>
    <t>13. Autre 2.</t>
  </si>
  <si>
    <t>12. Autre 1.</t>
  </si>
  <si>
    <t>16. Autre 2</t>
  </si>
  <si>
    <t>15. Autre 1</t>
  </si>
  <si>
    <t>1. Fournitures et consommables (Télécom, consommation électrique)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</si>
</sst>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0.00000"/>
    <numFmt numFmtId="168" formatCode="0.0000"/>
    <numFmt numFmtId="169" formatCode="0.000"/>
    <numFmt numFmtId="170" formatCode="0.0000000"/>
    <numFmt numFmtId="171" formatCode="0.000000"/>
    <numFmt numFmtId="172" formatCode="#,##0;\(#,##0\)"/>
    <numFmt numFmtId="173" formatCode="#,##0.00;\(#,##0.00\)"/>
    <numFmt numFmtId="174" formatCode="d/m/yy;@"/>
    <numFmt numFmtId="175" formatCode="#,##0.0;\(#,##0.0\)"/>
    <numFmt numFmtId="176" formatCode="d\-mmm\-yy"/>
    <numFmt numFmtId="177" formatCode="####&quot;E&quot;"/>
    <numFmt numFmtId="178" formatCode="yyyy&quot;E&quot;"/>
    <numFmt numFmtId="179" formatCode="#,##0;\(#,##0\);\-"/>
    <numFmt numFmtId="180" formatCode="0.0%;\(0.0%\)"/>
    <numFmt numFmtId="181" formatCode="&quot;£&quot;#,##0.00;[Red]\-&quot;£&quot;#,##0.00"/>
    <numFmt numFmtId="182" formatCode="0.0&quot;x&quot;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8" fontId="0" fillId="33" borderId="10" xfId="0" applyNumberForma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36" borderId="0" xfId="52" applyFont="1" applyFill="1" applyBorder="1">
      <alignment/>
      <protection/>
    </xf>
    <xf numFmtId="0" fontId="9" fillId="37" borderId="10" xfId="52" applyFont="1" applyFill="1" applyBorder="1">
      <alignment/>
      <protection/>
    </xf>
    <xf numFmtId="0" fontId="9" fillId="34" borderId="10" xfId="52" applyFont="1" applyFill="1" applyBorder="1" applyAlignment="1">
      <alignment horizontal="left" vertical="center"/>
      <protection/>
    </xf>
    <xf numFmtId="0" fontId="8" fillId="36" borderId="0" xfId="52" applyFont="1" applyFill="1" applyBorder="1" applyAlignment="1">
      <alignment horizontal="center"/>
      <protection/>
    </xf>
    <xf numFmtId="0" fontId="8" fillId="36" borderId="0" xfId="52" applyFont="1" applyFill="1" applyBorder="1" applyAlignment="1">
      <alignment vertical="center"/>
      <protection/>
    </xf>
    <xf numFmtId="0" fontId="9" fillId="36" borderId="0" xfId="52" applyFont="1" applyFill="1" applyBorder="1" applyAlignment="1">
      <alignment vertical="center"/>
      <protection/>
    </xf>
    <xf numFmtId="0" fontId="9" fillId="34" borderId="10" xfId="52" applyFont="1" applyFill="1" applyBorder="1">
      <alignment/>
      <protection/>
    </xf>
    <xf numFmtId="0" fontId="9" fillId="34" borderId="10" xfId="52" applyFont="1" applyFill="1" applyBorder="1" applyAlignment="1">
      <alignment vertical="center"/>
      <protection/>
    </xf>
    <xf numFmtId="0" fontId="9" fillId="37" borderId="11" xfId="52" applyFont="1" applyFill="1" applyBorder="1">
      <alignment/>
      <protection/>
    </xf>
    <xf numFmtId="0" fontId="8" fillId="36" borderId="0" xfId="52" applyFont="1" applyFill="1">
      <alignment/>
      <protection/>
    </xf>
    <xf numFmtId="0" fontId="8" fillId="0" borderId="0" xfId="52" applyFont="1" applyFill="1" applyBorder="1">
      <alignment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1" fontId="8" fillId="0" borderId="0" xfId="52" applyNumberFormat="1" applyFont="1" applyFill="1">
      <alignment/>
      <protection/>
    </xf>
    <xf numFmtId="0" fontId="0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3" fontId="3" fillId="38" borderId="10" xfId="0" applyNumberFormat="1" applyFont="1" applyFill="1" applyBorder="1" applyAlignment="1">
      <alignment/>
    </xf>
    <xf numFmtId="9" fontId="3" fillId="38" borderId="10" xfId="53" applyFont="1" applyFill="1" applyBorder="1" applyAlignment="1">
      <alignment/>
    </xf>
    <xf numFmtId="3" fontId="0" fillId="39" borderId="10" xfId="0" applyNumberFormat="1" applyFill="1" applyBorder="1" applyAlignment="1">
      <alignment/>
    </xf>
    <xf numFmtId="0" fontId="6" fillId="38" borderId="10" xfId="0" applyFont="1" applyFill="1" applyBorder="1" applyAlignment="1">
      <alignment horizontal="right"/>
    </xf>
    <xf numFmtId="0" fontId="1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0" fillId="38" borderId="10" xfId="0" applyFill="1" applyBorder="1" applyAlignment="1">
      <alignment wrapText="1"/>
    </xf>
    <xf numFmtId="0" fontId="0" fillId="38" borderId="10" xfId="0" applyFont="1" applyFill="1" applyBorder="1" applyAlignment="1" quotePrefix="1">
      <alignment/>
    </xf>
    <xf numFmtId="3" fontId="0" fillId="38" borderId="10" xfId="0" applyNumberFormat="1" applyFill="1" applyBorder="1" applyAlignment="1">
      <alignment/>
    </xf>
    <xf numFmtId="0" fontId="0" fillId="38" borderId="10" xfId="0" applyFill="1" applyBorder="1" applyAlignment="1" quotePrefix="1">
      <alignment/>
    </xf>
    <xf numFmtId="8" fontId="0" fillId="38" borderId="10" xfId="0" applyNumberFormat="1" applyFill="1" applyBorder="1" applyAlignment="1">
      <alignment/>
    </xf>
    <xf numFmtId="0" fontId="1" fillId="38" borderId="10" xfId="0" applyFont="1" applyFill="1" applyBorder="1" applyAlignment="1">
      <alignment wrapText="1"/>
    </xf>
    <xf numFmtId="3" fontId="1" fillId="39" borderId="10" xfId="0" applyNumberFormat="1" applyFont="1" applyFill="1" applyBorder="1" applyAlignment="1">
      <alignment/>
    </xf>
    <xf numFmtId="9" fontId="0" fillId="39" borderId="10" xfId="53" applyFont="1" applyFill="1" applyBorder="1" applyAlignment="1">
      <alignment/>
    </xf>
    <xf numFmtId="0" fontId="8" fillId="38" borderId="0" xfId="52" applyFont="1" applyFill="1" applyBorder="1">
      <alignment/>
      <protection/>
    </xf>
    <xf numFmtId="0" fontId="7" fillId="38" borderId="0" xfId="52" applyFont="1" applyFill="1" applyAlignment="1">
      <alignment horizontal="right"/>
      <protection/>
    </xf>
    <xf numFmtId="172" fontId="8" fillId="38" borderId="0" xfId="52" applyNumberFormat="1" applyFont="1" applyFill="1" applyBorder="1">
      <alignment/>
      <protection/>
    </xf>
    <xf numFmtId="0" fontId="8" fillId="38" borderId="0" xfId="52" applyFont="1" applyFill="1" applyBorder="1" applyAlignment="1">
      <alignment horizontal="center" vertical="center"/>
      <protection/>
    </xf>
    <xf numFmtId="173" fontId="8" fillId="38" borderId="0" xfId="0" applyNumberFormat="1" applyFont="1" applyFill="1" applyAlignment="1">
      <alignment horizontal="center" vertical="center" wrapText="1"/>
    </xf>
    <xf numFmtId="0" fontId="8" fillId="38" borderId="0" xfId="52" applyFont="1" applyFill="1" applyBorder="1" applyAlignment="1">
      <alignment horizontal="center"/>
      <protection/>
    </xf>
    <xf numFmtId="0" fontId="8" fillId="38" borderId="0" xfId="52" applyFont="1" applyFill="1" applyBorder="1" applyAlignment="1">
      <alignment vertical="center"/>
      <protection/>
    </xf>
    <xf numFmtId="0" fontId="9" fillId="38" borderId="0" xfId="52" applyNumberFormat="1" applyFont="1" applyFill="1" applyBorder="1" applyAlignment="1">
      <alignment horizontal="center" vertical="center"/>
      <protection/>
    </xf>
    <xf numFmtId="172" fontId="8" fillId="38" borderId="0" xfId="52" applyNumberFormat="1" applyFont="1" applyFill="1" applyBorder="1" applyAlignment="1">
      <alignment vertical="center"/>
      <protection/>
    </xf>
    <xf numFmtId="172" fontId="9" fillId="38" borderId="0" xfId="52" applyNumberFormat="1" applyFont="1" applyFill="1" applyBorder="1" applyAlignment="1">
      <alignment vertical="center"/>
      <protection/>
    </xf>
    <xf numFmtId="0" fontId="9" fillId="38" borderId="0" xfId="52" applyFont="1" applyFill="1" applyBorder="1" applyAlignment="1">
      <alignment vertical="center"/>
      <protection/>
    </xf>
    <xf numFmtId="0" fontId="8" fillId="38" borderId="0" xfId="52" applyFont="1" applyFill="1">
      <alignment/>
      <protection/>
    </xf>
    <xf numFmtId="3" fontId="8" fillId="38" borderId="0" xfId="52" applyNumberFormat="1" applyFont="1" applyFill="1">
      <alignment/>
      <protection/>
    </xf>
    <xf numFmtId="1" fontId="8" fillId="38" borderId="0" xfId="52" applyNumberFormat="1" applyFont="1" applyFill="1">
      <alignment/>
      <protection/>
    </xf>
    <xf numFmtId="172" fontId="9" fillId="38" borderId="0" xfId="52" applyNumberFormat="1" applyFont="1" applyFill="1" applyBorder="1">
      <alignment/>
      <protection/>
    </xf>
    <xf numFmtId="0" fontId="9" fillId="38" borderId="0" xfId="52" applyFont="1" applyFill="1">
      <alignment/>
      <protection/>
    </xf>
    <xf numFmtId="0" fontId="9" fillId="38" borderId="0" xfId="52" applyNumberFormat="1" applyFont="1" applyFill="1" applyAlignment="1">
      <alignment horizontal="right"/>
      <protection/>
    </xf>
    <xf numFmtId="3" fontId="8" fillId="38" borderId="0" xfId="52" applyNumberFormat="1" applyFont="1" applyFill="1" applyBorder="1">
      <alignment/>
      <protection/>
    </xf>
    <xf numFmtId="3" fontId="9" fillId="38" borderId="0" xfId="52" applyNumberFormat="1" applyFont="1" applyFill="1" applyBorder="1">
      <alignment/>
      <protection/>
    </xf>
    <xf numFmtId="165" fontId="8" fillId="38" borderId="0" xfId="52" applyNumberFormat="1" applyFont="1" applyFill="1" applyBorder="1">
      <alignment/>
      <protection/>
    </xf>
    <xf numFmtId="0" fontId="7" fillId="38" borderId="10" xfId="52" applyFont="1" applyFill="1" applyBorder="1" applyAlignment="1">
      <alignment vertical="center"/>
      <protection/>
    </xf>
    <xf numFmtId="0" fontId="8" fillId="38" borderId="10" xfId="52" applyFont="1" applyFill="1" applyBorder="1" applyAlignment="1">
      <alignment vertical="center"/>
      <protection/>
    </xf>
    <xf numFmtId="0" fontId="9" fillId="38" borderId="10" xfId="52" applyFont="1" applyFill="1" applyBorder="1" applyAlignment="1">
      <alignment vertical="center"/>
      <protection/>
    </xf>
    <xf numFmtId="172" fontId="9" fillId="38" borderId="10" xfId="52" applyNumberFormat="1" applyFont="1" applyFill="1" applyBorder="1" applyAlignment="1">
      <alignment vertical="center"/>
      <protection/>
    </xf>
    <xf numFmtId="172" fontId="8" fillId="39" borderId="10" xfId="52" applyNumberFormat="1" applyFont="1" applyFill="1" applyBorder="1" applyAlignment="1">
      <alignment vertical="center"/>
      <protection/>
    </xf>
    <xf numFmtId="0" fontId="9" fillId="40" borderId="12" xfId="52" applyNumberFormat="1" applyFont="1" applyFill="1" applyBorder="1" applyAlignment="1">
      <alignment horizontal="center" vertical="center" wrapText="1"/>
      <protection/>
    </xf>
    <xf numFmtId="0" fontId="9" fillId="40" borderId="10" xfId="52" applyNumberFormat="1" applyFont="1" applyFill="1" applyBorder="1" applyAlignment="1">
      <alignment horizontal="center" vertical="center"/>
      <protection/>
    </xf>
    <xf numFmtId="0" fontId="9" fillId="40" borderId="10" xfId="52" applyNumberFormat="1" applyFont="1" applyFill="1" applyBorder="1" applyAlignment="1">
      <alignment horizontal="center" vertical="center" wrapText="1"/>
      <protection/>
    </xf>
    <xf numFmtId="0" fontId="9" fillId="40" borderId="10" xfId="52" applyNumberFormat="1" applyFont="1" applyFill="1" applyBorder="1" applyAlignment="1">
      <alignment horizontal="right"/>
      <protection/>
    </xf>
    <xf numFmtId="0" fontId="9" fillId="40" borderId="12" xfId="52" applyNumberFormat="1" applyFont="1" applyFill="1" applyBorder="1" applyAlignment="1">
      <alignment horizontal="right"/>
      <protection/>
    </xf>
    <xf numFmtId="0" fontId="9" fillId="40" borderId="13" xfId="52" applyNumberFormat="1" applyFont="1" applyFill="1" applyBorder="1" applyAlignment="1">
      <alignment horizontal="center"/>
      <protection/>
    </xf>
    <xf numFmtId="0" fontId="0" fillId="40" borderId="10" xfId="0" applyFont="1" applyFill="1" applyBorder="1" applyAlignment="1">
      <alignment/>
    </xf>
    <xf numFmtId="0" fontId="7" fillId="40" borderId="10" xfId="52" applyFont="1" applyFill="1" applyBorder="1">
      <alignment/>
      <protection/>
    </xf>
    <xf numFmtId="0" fontId="9" fillId="40" borderId="12" xfId="52" applyNumberFormat="1" applyFont="1" applyFill="1" applyBorder="1" applyAlignment="1">
      <alignment horizontal="center"/>
      <protection/>
    </xf>
    <xf numFmtId="0" fontId="9" fillId="40" borderId="10" xfId="52" applyNumberFormat="1" applyFont="1" applyFill="1" applyBorder="1" applyAlignment="1">
      <alignment horizontal="center"/>
      <protection/>
    </xf>
    <xf numFmtId="0" fontId="7" fillId="38" borderId="0" xfId="52" applyFont="1" applyFill="1" applyBorder="1" applyAlignment="1">
      <alignment vertical="center"/>
      <protection/>
    </xf>
    <xf numFmtId="0" fontId="8" fillId="38" borderId="11" xfId="52" applyFont="1" applyFill="1" applyBorder="1" applyAlignment="1">
      <alignment vertical="center"/>
      <protection/>
    </xf>
    <xf numFmtId="0" fontId="9" fillId="38" borderId="11" xfId="52" applyFont="1" applyFill="1" applyBorder="1" applyAlignment="1">
      <alignment vertical="center"/>
      <protection/>
    </xf>
    <xf numFmtId="0" fontId="8" fillId="38" borderId="10" xfId="52" applyFont="1" applyFill="1" applyBorder="1">
      <alignment/>
      <protection/>
    </xf>
    <xf numFmtId="172" fontId="8" fillId="38" borderId="10" xfId="52" applyNumberFormat="1" applyFont="1" applyFill="1" applyBorder="1">
      <alignment/>
      <protection/>
    </xf>
    <xf numFmtId="9" fontId="8" fillId="38" borderId="0" xfId="53" applyFont="1" applyFill="1" applyBorder="1" applyAlignment="1">
      <alignment/>
    </xf>
    <xf numFmtId="0" fontId="10" fillId="38" borderId="0" xfId="52" applyNumberFormat="1" applyFont="1" applyFill="1" applyAlignment="1">
      <alignment horizontal="right" vertical="center"/>
      <protection/>
    </xf>
    <xf numFmtId="172" fontId="8" fillId="38" borderId="10" xfId="52" applyNumberFormat="1" applyFont="1" applyFill="1" applyBorder="1" applyAlignment="1">
      <alignment vertical="center"/>
      <protection/>
    </xf>
    <xf numFmtId="9" fontId="8" fillId="38" borderId="0" xfId="52" applyNumberFormat="1" applyFont="1" applyFill="1" applyBorder="1">
      <alignment/>
      <protection/>
    </xf>
    <xf numFmtId="3" fontId="8" fillId="39" borderId="10" xfId="52" applyNumberFormat="1" applyFont="1" applyFill="1" applyBorder="1" applyAlignment="1">
      <alignment vertical="center"/>
      <protection/>
    </xf>
    <xf numFmtId="0" fontId="9" fillId="38" borderId="11" xfId="52" applyFont="1" applyFill="1" applyBorder="1">
      <alignment/>
      <protection/>
    </xf>
    <xf numFmtId="0" fontId="9" fillId="38" borderId="10" xfId="52" applyFont="1" applyFill="1" applyBorder="1">
      <alignment/>
      <protection/>
    </xf>
    <xf numFmtId="2" fontId="8" fillId="38" borderId="0" xfId="52" applyNumberFormat="1" applyFont="1" applyFill="1">
      <alignment/>
      <protection/>
    </xf>
    <xf numFmtId="0" fontId="8" fillId="38" borderId="14" xfId="52" applyFont="1" applyFill="1" applyBorder="1">
      <alignment/>
      <protection/>
    </xf>
    <xf numFmtId="3" fontId="11" fillId="38" borderId="14" xfId="52" applyNumberFormat="1" applyFont="1" applyFill="1" applyBorder="1">
      <alignment/>
      <protection/>
    </xf>
    <xf numFmtId="2" fontId="8" fillId="38" borderId="10" xfId="52" applyNumberFormat="1" applyFont="1" applyFill="1" applyBorder="1">
      <alignment/>
      <protection/>
    </xf>
    <xf numFmtId="0" fontId="11" fillId="38" borderId="10" xfId="52" applyNumberFormat="1" applyFont="1" applyFill="1" applyBorder="1">
      <alignment/>
      <protection/>
    </xf>
    <xf numFmtId="10" fontId="11" fillId="38" borderId="10" xfId="52" applyNumberFormat="1" applyFont="1" applyFill="1" applyBorder="1">
      <alignment/>
      <protection/>
    </xf>
    <xf numFmtId="3" fontId="11" fillId="38" borderId="10" xfId="52" applyNumberFormat="1" applyFont="1" applyFill="1" applyBorder="1">
      <alignment/>
      <protection/>
    </xf>
    <xf numFmtId="1" fontId="8" fillId="38" borderId="10" xfId="52" applyNumberFormat="1" applyFont="1" applyFill="1" applyBorder="1">
      <alignment/>
      <protection/>
    </xf>
    <xf numFmtId="3" fontId="8" fillId="38" borderId="10" xfId="52" applyNumberFormat="1" applyFont="1" applyFill="1" applyBorder="1">
      <alignment/>
      <protection/>
    </xf>
    <xf numFmtId="10" fontId="8" fillId="39" borderId="10" xfId="52" applyNumberFormat="1" applyFont="1" applyFill="1" applyBorder="1">
      <alignment/>
      <protection/>
    </xf>
    <xf numFmtId="3" fontId="11" fillId="39" borderId="10" xfId="52" applyNumberFormat="1" applyFont="1" applyFill="1" applyBorder="1">
      <alignment/>
      <protection/>
    </xf>
    <xf numFmtId="1" fontId="8" fillId="39" borderId="10" xfId="52" applyNumberFormat="1" applyFont="1" applyFill="1" applyBorder="1">
      <alignment/>
      <protection/>
    </xf>
    <xf numFmtId="3" fontId="8" fillId="39" borderId="10" xfId="52" applyNumberFormat="1" applyFont="1" applyFill="1" applyBorder="1">
      <alignment/>
      <protection/>
    </xf>
    <xf numFmtId="165" fontId="8" fillId="39" borderId="10" xfId="52" applyNumberFormat="1" applyFont="1" applyFill="1" applyBorder="1">
      <alignment/>
      <protection/>
    </xf>
    <xf numFmtId="9" fontId="8" fillId="39" borderId="10" xfId="53" applyFont="1" applyFill="1" applyBorder="1" applyAlignment="1">
      <alignment/>
    </xf>
    <xf numFmtId="0" fontId="7" fillId="38" borderId="0" xfId="52" applyFont="1" applyFill="1" applyBorder="1">
      <alignment/>
      <protection/>
    </xf>
    <xf numFmtId="172" fontId="9" fillId="38" borderId="10" xfId="52" applyNumberFormat="1" applyFont="1" applyFill="1" applyBorder="1">
      <alignment/>
      <protection/>
    </xf>
    <xf numFmtId="165" fontId="8" fillId="38" borderId="10" xfId="53" applyNumberFormat="1" applyFont="1" applyFill="1" applyBorder="1" applyAlignment="1">
      <alignment/>
    </xf>
    <xf numFmtId="3" fontId="9" fillId="38" borderId="0" xfId="52" applyNumberFormat="1" applyFont="1" applyFill="1">
      <alignment/>
      <protection/>
    </xf>
    <xf numFmtId="0" fontId="0" fillId="38" borderId="0" xfId="0" applyFont="1" applyFill="1" applyAlignment="1">
      <alignment/>
    </xf>
    <xf numFmtId="3" fontId="8" fillId="38" borderId="15" xfId="52" applyNumberFormat="1" applyFont="1" applyFill="1" applyBorder="1">
      <alignment/>
      <protection/>
    </xf>
    <xf numFmtId="3" fontId="8" fillId="38" borderId="16" xfId="52" applyNumberFormat="1" applyFont="1" applyFill="1" applyBorder="1">
      <alignment/>
      <protection/>
    </xf>
    <xf numFmtId="3" fontId="8" fillId="38" borderId="17" xfId="52" applyNumberFormat="1" applyFont="1" applyFill="1" applyBorder="1">
      <alignment/>
      <protection/>
    </xf>
    <xf numFmtId="3" fontId="8" fillId="38" borderId="18" xfId="52" applyNumberFormat="1" applyFont="1" applyFill="1" applyBorder="1">
      <alignment/>
      <protection/>
    </xf>
    <xf numFmtId="3" fontId="8" fillId="38" borderId="19" xfId="52" applyNumberFormat="1" applyFont="1" applyFill="1" applyBorder="1">
      <alignment/>
      <protection/>
    </xf>
    <xf numFmtId="3" fontId="8" fillId="38" borderId="20" xfId="52" applyNumberFormat="1" applyFont="1" applyFill="1" applyBorder="1">
      <alignment/>
      <protection/>
    </xf>
    <xf numFmtId="3" fontId="9" fillId="38" borderId="21" xfId="52" applyNumberFormat="1" applyFont="1" applyFill="1" applyBorder="1">
      <alignment/>
      <protection/>
    </xf>
    <xf numFmtId="3" fontId="9" fillId="38" borderId="22" xfId="52" applyNumberFormat="1" applyFont="1" applyFill="1" applyBorder="1">
      <alignment/>
      <protection/>
    </xf>
    <xf numFmtId="3" fontId="9" fillId="38" borderId="18" xfId="52" applyNumberFormat="1" applyFont="1" applyFill="1" applyBorder="1">
      <alignment/>
      <protection/>
    </xf>
    <xf numFmtId="3" fontId="9" fillId="38" borderId="19" xfId="52" applyNumberFormat="1" applyFont="1" applyFill="1" applyBorder="1">
      <alignment/>
      <protection/>
    </xf>
    <xf numFmtId="3" fontId="9" fillId="38" borderId="20" xfId="52" applyNumberFormat="1" applyFont="1" applyFill="1" applyBorder="1">
      <alignment/>
      <protection/>
    </xf>
    <xf numFmtId="3" fontId="9" fillId="38" borderId="10" xfId="52" applyNumberFormat="1" applyFont="1" applyFill="1" applyBorder="1">
      <alignment/>
      <protection/>
    </xf>
    <xf numFmtId="9" fontId="8" fillId="38" borderId="10" xfId="53" applyFont="1" applyFill="1" applyBorder="1" applyAlignment="1">
      <alignment/>
    </xf>
    <xf numFmtId="9" fontId="8" fillId="38" borderId="0" xfId="53" applyFont="1" applyFill="1" applyAlignment="1">
      <alignment/>
    </xf>
    <xf numFmtId="9" fontId="12" fillId="38" borderId="10" xfId="52" applyNumberFormat="1" applyFont="1" applyFill="1" applyBorder="1">
      <alignment/>
      <protection/>
    </xf>
    <xf numFmtId="0" fontId="9" fillId="41" borderId="10" xfId="52" applyFont="1" applyFill="1" applyBorder="1">
      <alignment/>
      <protection/>
    </xf>
    <xf numFmtId="165" fontId="9" fillId="41" borderId="10" xfId="52" applyNumberFormat="1" applyFont="1" applyFill="1" applyBorder="1">
      <alignment/>
      <protection/>
    </xf>
    <xf numFmtId="0" fontId="9" fillId="39" borderId="0" xfId="52" applyFont="1" applyFill="1">
      <alignment/>
      <protection/>
    </xf>
    <xf numFmtId="3" fontId="3" fillId="34" borderId="11" xfId="0" applyNumberFormat="1" applyFont="1" applyFill="1" applyBorder="1" applyAlignment="1">
      <alignment/>
    </xf>
    <xf numFmtId="3" fontId="3" fillId="34" borderId="23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liale IG - financement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blioth&#232;que\anciens%20dossiers\sncf%20conseil\Analyse%20financi&#232;re%20gearing%200.3%20stableV0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ACTIF NET"/>
      <sheetName val="WACC"/>
      <sheetName val="multiple induit"/>
      <sheetName val="muliples"/>
      <sheetName val="Compte de Résultat Global"/>
      <sheetName val="Financement"/>
      <sheetName val="Immobilisations"/>
    </sheetNames>
    <sheetDataSet>
      <sheetData sheetId="1">
        <row r="11">
          <cell r="A11" t="str">
            <v>(-) Impôt Société sur EBIT</v>
          </cell>
        </row>
        <row r="13">
          <cell r="A13" t="str">
            <v>(-) Variation du BFR *</v>
          </cell>
        </row>
        <row r="14">
          <cell r="A14" t="str">
            <v>(-) Investissements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8"/>
  <sheetViews>
    <sheetView tabSelected="1" zoomScalePageLayoutView="0" workbookViewId="0" topLeftCell="A1">
      <selection activeCell="H4" sqref="H4"/>
    </sheetView>
  </sheetViews>
  <sheetFormatPr defaultColWidth="11.421875" defaultRowHeight="12.75"/>
  <cols>
    <col min="1" max="1" width="56.140625" style="0" customWidth="1"/>
    <col min="10" max="29" width="11.421875" style="9" customWidth="1"/>
  </cols>
  <sheetData>
    <row r="1" ht="12.75"/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3" t="s">
        <v>101</v>
      </c>
      <c r="B3" s="3">
        <v>2015</v>
      </c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3">
        <v>2021</v>
      </c>
      <c r="I3" s="27"/>
    </row>
    <row r="4" spans="1:9" ht="12.75">
      <c r="A4" s="34" t="s">
        <v>104</v>
      </c>
      <c r="B4" s="26"/>
      <c r="C4" s="26"/>
      <c r="D4" s="26"/>
      <c r="E4" s="26"/>
      <c r="F4" s="26"/>
      <c r="G4" s="26"/>
      <c r="H4" s="26"/>
      <c r="I4" s="27"/>
    </row>
    <row r="5" spans="1:9" ht="12.75">
      <c r="A5" s="25" t="s">
        <v>111</v>
      </c>
      <c r="B5" s="33"/>
      <c r="C5" s="33"/>
      <c r="D5" s="33"/>
      <c r="E5" s="33"/>
      <c r="F5" s="33"/>
      <c r="G5" s="33"/>
      <c r="H5" s="33"/>
      <c r="I5" s="27"/>
    </row>
    <row r="6" spans="1:10" ht="12.75">
      <c r="A6" s="25" t="s">
        <v>112</v>
      </c>
      <c r="B6" s="33"/>
      <c r="C6" s="33"/>
      <c r="D6" s="33"/>
      <c r="E6" s="33"/>
      <c r="F6" s="33"/>
      <c r="G6" s="33"/>
      <c r="H6" s="33"/>
      <c r="I6" s="27"/>
      <c r="J6" s="8"/>
    </row>
    <row r="7" spans="1:29" s="1" customFormat="1" ht="12.75">
      <c r="A7" s="35" t="s">
        <v>113</v>
      </c>
      <c r="B7" s="30">
        <f>+SUM(B5:B6)</f>
        <v>0</v>
      </c>
      <c r="C7" s="30">
        <f aca="true" t="shared" si="0" ref="C7:H7">+SUM(C5:C6)</f>
        <v>0</v>
      </c>
      <c r="D7" s="30">
        <f t="shared" si="0"/>
        <v>0</v>
      </c>
      <c r="E7" s="30">
        <f>+SUM(E5:E6)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27"/>
      <c r="J7" s="9"/>
      <c r="K7" s="9"/>
      <c r="L7" s="9"/>
      <c r="M7" s="9"/>
      <c r="N7" s="9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1" customFormat="1" ht="11.25">
      <c r="A8" s="36" t="s">
        <v>5</v>
      </c>
      <c r="B8" s="31"/>
      <c r="C8" s="32" t="e">
        <f aca="true" t="shared" si="1" ref="C8:H8">+C7/B7-1</f>
        <v>#DIV/0!</v>
      </c>
      <c r="D8" s="32" t="e">
        <f t="shared" si="1"/>
        <v>#DIV/0!</v>
      </c>
      <c r="E8" s="32" t="e">
        <f t="shared" si="1"/>
        <v>#DIV/0!</v>
      </c>
      <c r="F8" s="32" t="e">
        <f t="shared" si="1"/>
        <v>#DIV/0!</v>
      </c>
      <c r="G8" s="32" t="e">
        <f t="shared" si="1"/>
        <v>#DIV/0!</v>
      </c>
      <c r="H8" s="32" t="e">
        <f t="shared" si="1"/>
        <v>#DIV/0!</v>
      </c>
      <c r="I8" s="3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15" ht="13.5" customHeight="1">
      <c r="A9" s="3" t="s">
        <v>100</v>
      </c>
      <c r="B9" s="131"/>
      <c r="C9" s="132"/>
      <c r="D9" s="132"/>
      <c r="E9" s="132"/>
      <c r="F9" s="132"/>
      <c r="G9" s="132"/>
      <c r="H9" s="133"/>
      <c r="I9" s="37"/>
      <c r="J9" s="10"/>
      <c r="K9" s="10"/>
      <c r="L9" s="10"/>
      <c r="M9" s="10"/>
      <c r="N9" s="10"/>
      <c r="O9" s="10"/>
    </row>
    <row r="10" spans="1:9" ht="14.25" customHeight="1">
      <c r="A10" s="38" t="s">
        <v>127</v>
      </c>
      <c r="B10" s="33"/>
      <c r="C10" s="33"/>
      <c r="D10" s="33"/>
      <c r="E10" s="33"/>
      <c r="F10" s="33"/>
      <c r="G10" s="33"/>
      <c r="H10" s="33"/>
      <c r="I10" s="27"/>
    </row>
    <row r="11" spans="1:9" ht="12.75">
      <c r="A11" s="38" t="s">
        <v>66</v>
      </c>
      <c r="B11" s="33"/>
      <c r="C11" s="33"/>
      <c r="D11" s="33"/>
      <c r="E11" s="33"/>
      <c r="F11" s="33"/>
      <c r="G11" s="33"/>
      <c r="H11" s="33"/>
      <c r="I11" s="27"/>
    </row>
    <row r="12" spans="1:9" ht="12.75">
      <c r="A12" s="38" t="s">
        <v>67</v>
      </c>
      <c r="B12" s="33"/>
      <c r="C12" s="33"/>
      <c r="D12" s="33"/>
      <c r="E12" s="33"/>
      <c r="F12" s="33"/>
      <c r="G12" s="33"/>
      <c r="H12" s="33"/>
      <c r="I12" s="27"/>
    </row>
    <row r="13" spans="1:9" ht="12.75">
      <c r="A13" s="38" t="s">
        <v>68</v>
      </c>
      <c r="B13" s="33"/>
      <c r="C13" s="33"/>
      <c r="D13" s="33"/>
      <c r="E13" s="33"/>
      <c r="F13" s="33"/>
      <c r="G13" s="33"/>
      <c r="H13" s="33"/>
      <c r="I13" s="27"/>
    </row>
    <row r="14" spans="1:9" ht="12.75">
      <c r="A14" s="38" t="s">
        <v>69</v>
      </c>
      <c r="B14" s="33"/>
      <c r="C14" s="33"/>
      <c r="D14" s="33"/>
      <c r="E14" s="33"/>
      <c r="F14" s="33"/>
      <c r="G14" s="33"/>
      <c r="H14" s="33"/>
      <c r="I14" s="27"/>
    </row>
    <row r="15" spans="1:9" ht="12.75">
      <c r="A15" s="38" t="s">
        <v>70</v>
      </c>
      <c r="B15" s="33"/>
      <c r="C15" s="33"/>
      <c r="D15" s="33"/>
      <c r="E15" s="33"/>
      <c r="F15" s="33"/>
      <c r="G15" s="33"/>
      <c r="H15" s="33"/>
      <c r="I15" s="27"/>
    </row>
    <row r="16" spans="1:9" ht="12.75">
      <c r="A16" s="38" t="s">
        <v>71</v>
      </c>
      <c r="B16" s="33"/>
      <c r="C16" s="33"/>
      <c r="D16" s="33"/>
      <c r="E16" s="33"/>
      <c r="F16" s="33"/>
      <c r="G16" s="33"/>
      <c r="H16" s="33"/>
      <c r="I16" s="27"/>
    </row>
    <row r="17" spans="1:9" ht="12.75">
      <c r="A17" s="38" t="s">
        <v>72</v>
      </c>
      <c r="B17" s="33"/>
      <c r="C17" s="33"/>
      <c r="D17" s="33"/>
      <c r="E17" s="33"/>
      <c r="F17" s="33"/>
      <c r="G17" s="33"/>
      <c r="H17" s="33"/>
      <c r="I17" s="27"/>
    </row>
    <row r="18" spans="1:9" ht="12.75">
      <c r="A18" s="38" t="s">
        <v>73</v>
      </c>
      <c r="B18" s="33"/>
      <c r="C18" s="33"/>
      <c r="D18" s="33"/>
      <c r="E18" s="33"/>
      <c r="F18" s="33"/>
      <c r="G18" s="33"/>
      <c r="H18" s="33"/>
      <c r="I18" s="27"/>
    </row>
    <row r="19" spans="1:9" ht="12.75">
      <c r="A19" s="38" t="s">
        <v>74</v>
      </c>
      <c r="B19" s="33"/>
      <c r="C19" s="33"/>
      <c r="D19" s="33"/>
      <c r="E19" s="33"/>
      <c r="F19" s="33"/>
      <c r="G19" s="33"/>
      <c r="H19" s="33"/>
      <c r="I19" s="27"/>
    </row>
    <row r="20" spans="1:9" ht="12.75">
      <c r="A20" s="38" t="s">
        <v>75</v>
      </c>
      <c r="B20" s="33"/>
      <c r="C20" s="33"/>
      <c r="D20" s="33"/>
      <c r="E20" s="33"/>
      <c r="F20" s="33"/>
      <c r="G20" s="33"/>
      <c r="H20" s="33"/>
      <c r="I20" s="27"/>
    </row>
    <row r="21" spans="1:9" ht="12.75">
      <c r="A21" s="38" t="s">
        <v>76</v>
      </c>
      <c r="B21" s="33"/>
      <c r="C21" s="33"/>
      <c r="D21" s="33"/>
      <c r="E21" s="33"/>
      <c r="F21" s="33"/>
      <c r="G21" s="33"/>
      <c r="H21" s="33"/>
      <c r="I21" s="27"/>
    </row>
    <row r="22" spans="1:9" ht="12.75">
      <c r="A22" s="38" t="s">
        <v>77</v>
      </c>
      <c r="B22" s="33"/>
      <c r="C22" s="33"/>
      <c r="D22" s="33"/>
      <c r="E22" s="33"/>
      <c r="F22" s="33"/>
      <c r="G22" s="33"/>
      <c r="H22" s="33"/>
      <c r="I22" s="27"/>
    </row>
    <row r="23" spans="1:9" ht="12.75">
      <c r="A23" s="38" t="s">
        <v>126</v>
      </c>
      <c r="B23" s="33"/>
      <c r="C23" s="33"/>
      <c r="D23" s="33"/>
      <c r="E23" s="33"/>
      <c r="F23" s="33"/>
      <c r="G23" s="33"/>
      <c r="H23" s="33"/>
      <c r="I23" s="27"/>
    </row>
    <row r="24" spans="1:9" ht="12.75">
      <c r="A24" s="38" t="s">
        <v>125</v>
      </c>
      <c r="B24" s="33"/>
      <c r="C24" s="33"/>
      <c r="D24" s="33"/>
      <c r="E24" s="33"/>
      <c r="F24" s="33"/>
      <c r="G24" s="33"/>
      <c r="H24" s="33"/>
      <c r="I24" s="27"/>
    </row>
    <row r="25" spans="1:9" ht="12.75">
      <c r="A25" s="39" t="s">
        <v>1</v>
      </c>
      <c r="B25" s="33"/>
      <c r="C25" s="33"/>
      <c r="D25" s="33"/>
      <c r="E25" s="33"/>
      <c r="F25" s="33"/>
      <c r="G25" s="33"/>
      <c r="H25" s="33"/>
      <c r="I25" s="27"/>
    </row>
    <row r="26" spans="1:9" ht="12.75" customHeight="1">
      <c r="A26" s="35" t="s">
        <v>105</v>
      </c>
      <c r="B26" s="30">
        <f aca="true" t="shared" si="2" ref="B26:H26">SUM(B10:B24)</f>
        <v>0</v>
      </c>
      <c r="C26" s="30">
        <f t="shared" si="2"/>
        <v>0</v>
      </c>
      <c r="D26" s="30">
        <f t="shared" si="2"/>
        <v>0</v>
      </c>
      <c r="E26" s="30">
        <f t="shared" si="2"/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  <c r="I26" s="27"/>
    </row>
    <row r="27" spans="1:9" ht="12.75">
      <c r="A27" s="4"/>
      <c r="B27" s="134"/>
      <c r="C27" s="135"/>
      <c r="D27" s="135"/>
      <c r="E27" s="135"/>
      <c r="F27" s="135"/>
      <c r="G27" s="135"/>
      <c r="H27" s="136"/>
      <c r="I27" s="27"/>
    </row>
    <row r="28" spans="1:29" s="1" customFormat="1" ht="14.25" customHeight="1">
      <c r="A28" s="5" t="s">
        <v>106</v>
      </c>
      <c r="B28" s="30">
        <f aca="true" t="shared" si="3" ref="B28:H28">+B7+B26</f>
        <v>0</v>
      </c>
      <c r="C28" s="30">
        <f t="shared" si="3"/>
        <v>0</v>
      </c>
      <c r="D28" s="30">
        <f t="shared" si="3"/>
        <v>0</v>
      </c>
      <c r="E28" s="30">
        <f t="shared" si="3"/>
        <v>0</v>
      </c>
      <c r="F28" s="30">
        <f t="shared" si="3"/>
        <v>0</v>
      </c>
      <c r="G28" s="30">
        <f t="shared" si="3"/>
        <v>0</v>
      </c>
      <c r="H28" s="30">
        <f t="shared" si="3"/>
        <v>0</v>
      </c>
      <c r="I28" s="27"/>
      <c r="J28" s="9"/>
      <c r="K28" s="9"/>
      <c r="L28" s="9"/>
      <c r="M28" s="9"/>
      <c r="N28" s="9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15" ht="14.25" customHeight="1">
      <c r="A29" s="36" t="s">
        <v>6</v>
      </c>
      <c r="B29" s="32" t="e">
        <f aca="true" t="shared" si="4" ref="B29:H29">+B28/B$7</f>
        <v>#DIV/0!</v>
      </c>
      <c r="C29" s="32" t="e">
        <f t="shared" si="4"/>
        <v>#DIV/0!</v>
      </c>
      <c r="D29" s="32" t="e">
        <f t="shared" si="4"/>
        <v>#DIV/0!</v>
      </c>
      <c r="E29" s="32" t="e">
        <f t="shared" si="4"/>
        <v>#DIV/0!</v>
      </c>
      <c r="F29" s="32" t="e">
        <f t="shared" si="4"/>
        <v>#DIV/0!</v>
      </c>
      <c r="G29" s="32" t="e">
        <f t="shared" si="4"/>
        <v>#DIV/0!</v>
      </c>
      <c r="H29" s="32" t="e">
        <f t="shared" si="4"/>
        <v>#DIV/0!</v>
      </c>
      <c r="I29" s="37"/>
      <c r="J29" s="10"/>
      <c r="K29" s="10"/>
      <c r="L29" s="10"/>
      <c r="M29" s="10"/>
      <c r="N29" s="10"/>
      <c r="O29" s="10"/>
    </row>
    <row r="30" spans="1:9" ht="12.75">
      <c r="A30" s="39" t="s">
        <v>103</v>
      </c>
      <c r="B30" s="33"/>
      <c r="C30" s="33"/>
      <c r="D30" s="33"/>
      <c r="E30" s="33"/>
      <c r="F30" s="33"/>
      <c r="G30" s="33"/>
      <c r="H30" s="33"/>
      <c r="I30" s="27"/>
    </row>
    <row r="31" spans="1:29" s="1" customFormat="1" ht="12" customHeight="1">
      <c r="A31" s="5" t="s">
        <v>107</v>
      </c>
      <c r="B31" s="30">
        <f aca="true" t="shared" si="5" ref="B31:H31">+B28+B30</f>
        <v>0</v>
      </c>
      <c r="C31" s="30">
        <f t="shared" si="5"/>
        <v>0</v>
      </c>
      <c r="D31" s="30">
        <f t="shared" si="5"/>
        <v>0</v>
      </c>
      <c r="E31" s="30">
        <f t="shared" si="5"/>
        <v>0</v>
      </c>
      <c r="F31" s="30">
        <f t="shared" si="5"/>
        <v>0</v>
      </c>
      <c r="G31" s="30">
        <f t="shared" si="5"/>
        <v>0</v>
      </c>
      <c r="H31" s="30">
        <f t="shared" si="5"/>
        <v>0</v>
      </c>
      <c r="I31" s="27"/>
      <c r="J31" s="9"/>
      <c r="K31" s="9"/>
      <c r="L31" s="9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15" ht="12.75">
      <c r="A32" s="36" t="s">
        <v>114</v>
      </c>
      <c r="B32" s="32" t="e">
        <f aca="true" t="shared" si="6" ref="B32:H32">+B31/B$7</f>
        <v>#DIV/0!</v>
      </c>
      <c r="C32" s="32" t="e">
        <f t="shared" si="6"/>
        <v>#DIV/0!</v>
      </c>
      <c r="D32" s="32" t="e">
        <f t="shared" si="6"/>
        <v>#DIV/0!</v>
      </c>
      <c r="E32" s="32" t="e">
        <f t="shared" si="6"/>
        <v>#DIV/0!</v>
      </c>
      <c r="F32" s="32" t="e">
        <f t="shared" si="6"/>
        <v>#DIV/0!</v>
      </c>
      <c r="G32" s="32" t="e">
        <f t="shared" si="6"/>
        <v>#DIV/0!</v>
      </c>
      <c r="H32" s="32" t="e">
        <f t="shared" si="6"/>
        <v>#DIV/0!</v>
      </c>
      <c r="I32" s="37"/>
      <c r="J32" s="10"/>
      <c r="K32" s="10"/>
      <c r="L32" s="10"/>
      <c r="M32" s="10"/>
      <c r="N32" s="10"/>
      <c r="O32" s="10"/>
    </row>
    <row r="33" spans="1:9" ht="12.75">
      <c r="A33" s="39" t="s">
        <v>4</v>
      </c>
      <c r="B33" s="33"/>
      <c r="C33" s="33"/>
      <c r="D33" s="33"/>
      <c r="E33" s="33"/>
      <c r="F33" s="33"/>
      <c r="G33" s="33"/>
      <c r="H33" s="33"/>
      <c r="I33" s="27"/>
    </row>
    <row r="34" spans="1:9" ht="12.75">
      <c r="A34" s="41" t="s">
        <v>91</v>
      </c>
      <c r="B34" s="33"/>
      <c r="C34" s="33"/>
      <c r="D34" s="33"/>
      <c r="E34" s="33"/>
      <c r="F34" s="33"/>
      <c r="G34" s="33"/>
      <c r="H34" s="33"/>
      <c r="I34" s="27"/>
    </row>
    <row r="35" spans="1:29" s="1" customFormat="1" ht="12.75">
      <c r="A35" s="5" t="s">
        <v>3</v>
      </c>
      <c r="B35" s="30">
        <f>+B31+SUM(B33:B34)</f>
        <v>0</v>
      </c>
      <c r="C35" s="30">
        <f aca="true" t="shared" si="7" ref="C35:H35">+C31+SUM(C33:C34)</f>
        <v>0</v>
      </c>
      <c r="D35" s="30">
        <f t="shared" si="7"/>
        <v>0</v>
      </c>
      <c r="E35" s="30">
        <f t="shared" si="7"/>
        <v>0</v>
      </c>
      <c r="F35" s="30">
        <f t="shared" si="7"/>
        <v>0</v>
      </c>
      <c r="G35" s="30">
        <f t="shared" si="7"/>
        <v>0</v>
      </c>
      <c r="H35" s="30">
        <f t="shared" si="7"/>
        <v>0</v>
      </c>
      <c r="I35" s="27"/>
      <c r="J35" s="9"/>
      <c r="K35" s="9"/>
      <c r="L35" s="9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s="1" customFormat="1" ht="13.5" customHeight="1">
      <c r="A36" s="36" t="s">
        <v>6</v>
      </c>
      <c r="B36" s="32" t="e">
        <f aca="true" t="shared" si="8" ref="B36:H36">+B35/B$7</f>
        <v>#DIV/0!</v>
      </c>
      <c r="C36" s="32" t="e">
        <f t="shared" si="8"/>
        <v>#DIV/0!</v>
      </c>
      <c r="D36" s="32" t="e">
        <f t="shared" si="8"/>
        <v>#DIV/0!</v>
      </c>
      <c r="E36" s="32" t="e">
        <f t="shared" si="8"/>
        <v>#DIV/0!</v>
      </c>
      <c r="F36" s="32" t="e">
        <f t="shared" si="8"/>
        <v>#DIV/0!</v>
      </c>
      <c r="G36" s="32" t="e">
        <f t="shared" si="8"/>
        <v>#DIV/0!</v>
      </c>
      <c r="H36" s="32" t="e">
        <f t="shared" si="8"/>
        <v>#DIV/0!</v>
      </c>
      <c r="I36" s="37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15" ht="12.75">
      <c r="A37" s="36"/>
      <c r="B37" s="32"/>
      <c r="C37" s="32"/>
      <c r="D37" s="32"/>
      <c r="E37" s="32"/>
      <c r="F37" s="32"/>
      <c r="G37" s="32"/>
      <c r="H37" s="32"/>
      <c r="I37" s="37"/>
      <c r="J37" s="10"/>
      <c r="K37" s="10"/>
      <c r="L37" s="10"/>
      <c r="M37" s="10"/>
      <c r="N37" s="10"/>
      <c r="O37" s="10"/>
    </row>
    <row r="38" spans="1:9" ht="12.75">
      <c r="A38" s="5" t="s">
        <v>2</v>
      </c>
      <c r="B38" s="30">
        <f aca="true" t="shared" si="9" ref="B38:H38">+B28</f>
        <v>0</v>
      </c>
      <c r="C38" s="30">
        <f t="shared" si="9"/>
        <v>0</v>
      </c>
      <c r="D38" s="30">
        <f t="shared" si="9"/>
        <v>0</v>
      </c>
      <c r="E38" s="30">
        <f t="shared" si="9"/>
        <v>0</v>
      </c>
      <c r="F38" s="30">
        <f t="shared" si="9"/>
        <v>0</v>
      </c>
      <c r="G38" s="30">
        <f t="shared" si="9"/>
        <v>0</v>
      </c>
      <c r="H38" s="30">
        <f t="shared" si="9"/>
        <v>0</v>
      </c>
      <c r="I38" s="27"/>
    </row>
    <row r="39" spans="1:9" ht="12.75">
      <c r="A39" s="39" t="s">
        <v>92</v>
      </c>
      <c r="B39" s="40">
        <f>-(B31*$B$45)</f>
        <v>0</v>
      </c>
      <c r="C39" s="40">
        <f aca="true" t="shared" si="10" ref="C39:H39">-(C31*$B$45)</f>
        <v>0</v>
      </c>
      <c r="D39" s="40">
        <f t="shared" si="10"/>
        <v>0</v>
      </c>
      <c r="E39" s="40">
        <f t="shared" si="10"/>
        <v>0</v>
      </c>
      <c r="F39" s="40">
        <f t="shared" si="10"/>
        <v>0</v>
      </c>
      <c r="G39" s="40">
        <f t="shared" si="10"/>
        <v>0</v>
      </c>
      <c r="H39" s="40">
        <f t="shared" si="10"/>
        <v>0</v>
      </c>
      <c r="I39" s="27"/>
    </row>
    <row r="40" spans="1:9" ht="12.75">
      <c r="A40" s="41" t="s">
        <v>7</v>
      </c>
      <c r="B40" s="40">
        <f>'structure fi'!B116</f>
        <v>0</v>
      </c>
      <c r="C40" s="40">
        <f>'structure fi'!C116</f>
        <v>0</v>
      </c>
      <c r="D40" s="40">
        <f>'structure fi'!D116</f>
        <v>0</v>
      </c>
      <c r="E40" s="40">
        <f>'structure fi'!E116</f>
        <v>0</v>
      </c>
      <c r="F40" s="40">
        <f>'structure fi'!F116</f>
        <v>0</v>
      </c>
      <c r="G40" s="40">
        <f>'structure fi'!G116</f>
        <v>0</v>
      </c>
      <c r="H40" s="40">
        <f>'structure fi'!H116</f>
        <v>0</v>
      </c>
      <c r="I40" s="27"/>
    </row>
    <row r="41" spans="1:9" ht="12.75">
      <c r="A41" s="39" t="s">
        <v>108</v>
      </c>
      <c r="B41" s="40">
        <f>B66</f>
        <v>0</v>
      </c>
      <c r="C41" s="40">
        <f aca="true" t="shared" si="11" ref="C41:H41">C66</f>
        <v>0</v>
      </c>
      <c r="D41" s="40">
        <f t="shared" si="11"/>
        <v>0</v>
      </c>
      <c r="E41" s="40">
        <f t="shared" si="11"/>
        <v>0</v>
      </c>
      <c r="F41" s="40">
        <f t="shared" si="11"/>
        <v>0</v>
      </c>
      <c r="G41" s="40">
        <f t="shared" si="11"/>
        <v>0</v>
      </c>
      <c r="H41" s="40">
        <f t="shared" si="11"/>
        <v>0</v>
      </c>
      <c r="I41" s="27"/>
    </row>
    <row r="42" spans="1:9" ht="12.75">
      <c r="A42" s="5" t="s">
        <v>78</v>
      </c>
      <c r="B42" s="30">
        <f>+SUM(B38:B41)</f>
        <v>0</v>
      </c>
      <c r="C42" s="30">
        <f aca="true" t="shared" si="12" ref="C42:H42">+SUM(C38:C41)</f>
        <v>0</v>
      </c>
      <c r="D42" s="30">
        <f t="shared" si="12"/>
        <v>0</v>
      </c>
      <c r="E42" s="30">
        <f t="shared" si="12"/>
        <v>0</v>
      </c>
      <c r="F42" s="30">
        <f t="shared" si="12"/>
        <v>0</v>
      </c>
      <c r="G42" s="30">
        <f t="shared" si="12"/>
        <v>0</v>
      </c>
      <c r="H42" s="30">
        <f t="shared" si="12"/>
        <v>0</v>
      </c>
      <c r="I42" s="27"/>
    </row>
    <row r="43" spans="1:9" ht="12.75">
      <c r="A43" s="35" t="s">
        <v>109</v>
      </c>
      <c r="B43" s="44"/>
      <c r="C43" s="44"/>
      <c r="D43" s="44"/>
      <c r="E43" s="44"/>
      <c r="F43" s="44"/>
      <c r="G43" s="44"/>
      <c r="H43" s="44"/>
      <c r="I43" s="27"/>
    </row>
    <row r="44" spans="1:9" ht="12.75">
      <c r="A44" s="5" t="s">
        <v>96</v>
      </c>
      <c r="B44" s="30">
        <f>+B42+B43</f>
        <v>0</v>
      </c>
      <c r="C44" s="30">
        <f aca="true" t="shared" si="13" ref="C44:H44">+C42+C43</f>
        <v>0</v>
      </c>
      <c r="D44" s="30">
        <f t="shared" si="13"/>
        <v>0</v>
      </c>
      <c r="E44" s="30">
        <f t="shared" si="13"/>
        <v>0</v>
      </c>
      <c r="F44" s="30">
        <f t="shared" si="13"/>
        <v>0</v>
      </c>
      <c r="G44" s="30">
        <f t="shared" si="13"/>
        <v>0</v>
      </c>
      <c r="H44" s="30">
        <f t="shared" si="13"/>
        <v>0</v>
      </c>
      <c r="I44" s="27"/>
    </row>
    <row r="45" spans="1:9" ht="12.75">
      <c r="A45" s="29" t="s">
        <v>121</v>
      </c>
      <c r="B45" s="45"/>
      <c r="C45" s="28"/>
      <c r="D45" s="28"/>
      <c r="E45" s="28"/>
      <c r="F45" s="28"/>
      <c r="G45" s="28"/>
      <c r="H45" s="28"/>
      <c r="I45" s="27"/>
    </row>
    <row r="46" spans="1:9" ht="12.75">
      <c r="A46" s="29" t="s">
        <v>122</v>
      </c>
      <c r="B46" s="45"/>
      <c r="C46" s="28"/>
      <c r="D46" s="28"/>
      <c r="E46" s="28"/>
      <c r="F46" s="28"/>
      <c r="G46" s="28"/>
      <c r="H46" s="28"/>
      <c r="I46" s="27"/>
    </row>
    <row r="47" spans="1:9" ht="12.75">
      <c r="A47" s="28"/>
      <c r="B47" s="28"/>
      <c r="C47" s="28"/>
      <c r="D47" s="28"/>
      <c r="E47" s="28"/>
      <c r="F47" s="28"/>
      <c r="G47" s="28"/>
      <c r="H47" s="28"/>
      <c r="I47" s="27"/>
    </row>
    <row r="48" spans="1:9" ht="12.75">
      <c r="A48" s="6" t="s">
        <v>93</v>
      </c>
      <c r="B48" s="2">
        <f>NPV($B$46,B42:I42)</f>
        <v>0</v>
      </c>
      <c r="C48" s="28"/>
      <c r="D48" s="28"/>
      <c r="E48" s="28"/>
      <c r="F48" s="28"/>
      <c r="G48" s="28"/>
      <c r="H48" s="28"/>
      <c r="I48" s="27"/>
    </row>
    <row r="49" spans="1:9" ht="12.75">
      <c r="A49" s="6" t="s">
        <v>94</v>
      </c>
      <c r="B49" s="2">
        <f>NPV($B$46,B44:I44)</f>
        <v>0</v>
      </c>
      <c r="C49" s="28"/>
      <c r="D49" s="28"/>
      <c r="E49" s="28"/>
      <c r="F49" s="28"/>
      <c r="G49" s="28"/>
      <c r="H49" s="28"/>
      <c r="I49" s="27"/>
    </row>
    <row r="50" spans="1:9" ht="12.75">
      <c r="A50" s="28"/>
      <c r="B50" s="42"/>
      <c r="C50" s="28"/>
      <c r="D50" s="28"/>
      <c r="E50" s="28"/>
      <c r="F50" s="28"/>
      <c r="G50" s="28"/>
      <c r="H50" s="28"/>
      <c r="I50" s="27"/>
    </row>
    <row r="51" spans="1:9" ht="12.75">
      <c r="A51" s="4"/>
      <c r="B51" s="134"/>
      <c r="C51" s="135"/>
      <c r="D51" s="135"/>
      <c r="E51" s="135"/>
      <c r="F51" s="135"/>
      <c r="G51" s="135"/>
      <c r="H51" s="136"/>
      <c r="I51" s="27"/>
    </row>
    <row r="52" spans="1:9" ht="12.75">
      <c r="A52" s="7" t="s">
        <v>79</v>
      </c>
      <c r="B52" s="137"/>
      <c r="C52" s="138"/>
      <c r="D52" s="138"/>
      <c r="E52" s="138"/>
      <c r="F52" s="138"/>
      <c r="G52" s="138"/>
      <c r="H52" s="139"/>
      <c r="I52" s="27"/>
    </row>
    <row r="53" spans="1:9" ht="12.75">
      <c r="A53" s="38" t="s">
        <v>80</v>
      </c>
      <c r="B53" s="29"/>
      <c r="C53" s="29"/>
      <c r="D53" s="29"/>
      <c r="E53" s="29"/>
      <c r="F53" s="29"/>
      <c r="G53" s="29"/>
      <c r="H53" s="29"/>
      <c r="I53" s="27"/>
    </row>
    <row r="54" spans="1:9" ht="12.75">
      <c r="A54" s="38" t="s">
        <v>81</v>
      </c>
      <c r="B54" s="29"/>
      <c r="C54" s="29"/>
      <c r="D54" s="29"/>
      <c r="E54" s="29"/>
      <c r="F54" s="29"/>
      <c r="G54" s="29"/>
      <c r="H54" s="29"/>
      <c r="I54" s="27"/>
    </row>
    <row r="55" spans="1:9" ht="12.75">
      <c r="A55" s="38" t="s">
        <v>82</v>
      </c>
      <c r="B55" s="29"/>
      <c r="C55" s="29"/>
      <c r="D55" s="29"/>
      <c r="E55" s="29"/>
      <c r="F55" s="29"/>
      <c r="G55" s="29"/>
      <c r="H55" s="29"/>
      <c r="I55" s="27"/>
    </row>
    <row r="56" spans="1:9" ht="12.75">
      <c r="A56" s="38" t="s">
        <v>83</v>
      </c>
      <c r="B56" s="29"/>
      <c r="C56" s="29"/>
      <c r="D56" s="29"/>
      <c r="E56" s="29"/>
      <c r="F56" s="29"/>
      <c r="G56" s="29"/>
      <c r="H56" s="29"/>
      <c r="I56" s="27"/>
    </row>
    <row r="57" spans="1:9" ht="12.75">
      <c r="A57" s="38" t="s">
        <v>84</v>
      </c>
      <c r="B57" s="29"/>
      <c r="C57" s="29"/>
      <c r="D57" s="29"/>
      <c r="E57" s="29"/>
      <c r="F57" s="29"/>
      <c r="G57" s="29"/>
      <c r="H57" s="29"/>
      <c r="I57" s="27"/>
    </row>
    <row r="58" spans="1:9" ht="12.75">
      <c r="A58" s="38" t="s">
        <v>85</v>
      </c>
      <c r="B58" s="29"/>
      <c r="C58" s="29"/>
      <c r="D58" s="29"/>
      <c r="E58" s="29"/>
      <c r="F58" s="29"/>
      <c r="G58" s="29"/>
      <c r="H58" s="29"/>
      <c r="I58" s="27"/>
    </row>
    <row r="59" spans="1:9" ht="12.75">
      <c r="A59" s="38" t="s">
        <v>86</v>
      </c>
      <c r="B59" s="29"/>
      <c r="C59" s="29"/>
      <c r="D59" s="29"/>
      <c r="E59" s="29"/>
      <c r="F59" s="29"/>
      <c r="G59" s="29"/>
      <c r="H59" s="29"/>
      <c r="I59" s="27"/>
    </row>
    <row r="60" spans="1:9" ht="12.75">
      <c r="A60" s="38" t="s">
        <v>87</v>
      </c>
      <c r="B60" s="29"/>
      <c r="C60" s="29"/>
      <c r="D60" s="29"/>
      <c r="E60" s="29"/>
      <c r="F60" s="29"/>
      <c r="G60" s="29"/>
      <c r="H60" s="29"/>
      <c r="I60" s="27"/>
    </row>
    <row r="61" spans="1:9" ht="12.75">
      <c r="A61" s="38" t="s">
        <v>88</v>
      </c>
      <c r="B61" s="29"/>
      <c r="C61" s="29"/>
      <c r="D61" s="29"/>
      <c r="E61" s="29"/>
      <c r="F61" s="29"/>
      <c r="G61" s="29"/>
      <c r="H61" s="29"/>
      <c r="I61" s="27"/>
    </row>
    <row r="62" spans="1:9" ht="12.75">
      <c r="A62" s="38" t="s">
        <v>89</v>
      </c>
      <c r="B62" s="29"/>
      <c r="C62" s="29"/>
      <c r="D62" s="29"/>
      <c r="E62" s="29"/>
      <c r="F62" s="29"/>
      <c r="G62" s="29"/>
      <c r="H62" s="29"/>
      <c r="I62" s="27"/>
    </row>
    <row r="63" spans="1:9" ht="12.75">
      <c r="A63" s="38" t="s">
        <v>90</v>
      </c>
      <c r="B63" s="29"/>
      <c r="C63" s="29"/>
      <c r="D63" s="29"/>
      <c r="E63" s="29"/>
      <c r="F63" s="29"/>
      <c r="G63" s="29"/>
      <c r="H63" s="29"/>
      <c r="I63" s="27"/>
    </row>
    <row r="64" spans="1:9" ht="12.75">
      <c r="A64" s="38" t="s">
        <v>124</v>
      </c>
      <c r="B64" s="29"/>
      <c r="C64" s="29"/>
      <c r="D64" s="29"/>
      <c r="E64" s="29"/>
      <c r="F64" s="29"/>
      <c r="G64" s="29"/>
      <c r="H64" s="29"/>
      <c r="I64" s="27"/>
    </row>
    <row r="65" spans="1:9" ht="12.75">
      <c r="A65" s="38" t="s">
        <v>123</v>
      </c>
      <c r="B65" s="29"/>
      <c r="C65" s="29"/>
      <c r="D65" s="29"/>
      <c r="E65" s="29"/>
      <c r="F65" s="29"/>
      <c r="G65" s="29"/>
      <c r="H65" s="29"/>
      <c r="I65" s="27"/>
    </row>
    <row r="66" spans="1:9" ht="12.75">
      <c r="A66" s="43" t="s">
        <v>110</v>
      </c>
      <c r="B66" s="28">
        <f aca="true" t="shared" si="14" ref="B66:H66">SUM(B53:B65)</f>
        <v>0</v>
      </c>
      <c r="C66" s="28">
        <f t="shared" si="14"/>
        <v>0</v>
      </c>
      <c r="D66" s="28">
        <f t="shared" si="14"/>
        <v>0</v>
      </c>
      <c r="E66" s="28">
        <f t="shared" si="14"/>
        <v>0</v>
      </c>
      <c r="F66" s="28">
        <f t="shared" si="14"/>
        <v>0</v>
      </c>
      <c r="G66" s="28">
        <f t="shared" si="14"/>
        <v>0</v>
      </c>
      <c r="H66" s="28">
        <f t="shared" si="14"/>
        <v>0</v>
      </c>
      <c r="I66" s="27"/>
    </row>
    <row r="67" spans="1:9" ht="12.7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12.75">
      <c r="A68" s="27"/>
      <c r="B68" s="27"/>
      <c r="C68" s="27"/>
      <c r="D68" s="27"/>
      <c r="E68" s="27"/>
      <c r="F68" s="27"/>
      <c r="G68" s="27"/>
      <c r="H68" s="27"/>
      <c r="I68" s="27"/>
    </row>
  </sheetData>
  <sheetProtection/>
  <mergeCells count="4">
    <mergeCell ref="B9:H9"/>
    <mergeCell ref="B27:H27"/>
    <mergeCell ref="B51:H51"/>
    <mergeCell ref="B52:H5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80" zoomScaleNormal="80" zoomScalePageLayoutView="0" workbookViewId="0" topLeftCell="A46">
      <selection activeCell="D44" sqref="D44"/>
    </sheetView>
  </sheetViews>
  <sheetFormatPr defaultColWidth="11.421875" defaultRowHeight="12.75"/>
  <cols>
    <col min="1" max="1" width="47.28125" style="11" customWidth="1"/>
    <col min="2" max="2" width="16.00390625" style="11" bestFit="1" customWidth="1"/>
    <col min="3" max="3" width="11.140625" style="11" bestFit="1" customWidth="1"/>
    <col min="4" max="4" width="10.00390625" style="11" bestFit="1" customWidth="1"/>
    <col min="5" max="5" width="10.7109375" style="11" bestFit="1" customWidth="1"/>
    <col min="6" max="6" width="9.7109375" style="11" bestFit="1" customWidth="1"/>
    <col min="7" max="8" width="9.57421875" style="11" bestFit="1" customWidth="1"/>
    <col min="9" max="9" width="8.57421875" style="11" customWidth="1"/>
    <col min="10" max="16384" width="11.421875" style="11" customWidth="1"/>
  </cols>
  <sheetData>
    <row r="1" spans="1:11" ht="14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4.25">
      <c r="A2" s="47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>
      <c r="A4" s="12" t="s">
        <v>9</v>
      </c>
      <c r="B4" s="48"/>
      <c r="C4" s="46"/>
      <c r="D4" s="46"/>
      <c r="E4" s="46"/>
      <c r="F4" s="46"/>
      <c r="G4" s="46"/>
      <c r="H4" s="46"/>
      <c r="I4" s="46"/>
      <c r="J4" s="46"/>
      <c r="K4" s="46"/>
    </row>
    <row r="5" spans="1:11" s="14" customFormat="1" ht="15">
      <c r="A5" s="13" t="s">
        <v>10</v>
      </c>
      <c r="B5" s="49"/>
      <c r="C5" s="49"/>
      <c r="D5" s="49"/>
      <c r="E5" s="49"/>
      <c r="F5" s="49"/>
      <c r="G5" s="49"/>
      <c r="H5" s="50"/>
      <c r="I5" s="50"/>
      <c r="J5" s="50"/>
      <c r="K5" s="51"/>
    </row>
    <row r="6" spans="1:11" ht="36" customHeight="1">
      <c r="A6" s="66" t="s">
        <v>11</v>
      </c>
      <c r="B6" s="71" t="s">
        <v>97</v>
      </c>
      <c r="C6" s="72">
        <v>2015</v>
      </c>
      <c r="D6" s="72">
        <v>2016</v>
      </c>
      <c r="E6" s="72">
        <v>2017</v>
      </c>
      <c r="F6" s="72">
        <v>2018</v>
      </c>
      <c r="G6" s="72">
        <v>2019</v>
      </c>
      <c r="H6" s="72">
        <v>2020</v>
      </c>
      <c r="I6" s="72">
        <v>2021</v>
      </c>
      <c r="J6" s="50"/>
      <c r="K6" s="46"/>
    </row>
    <row r="7" spans="1:11" ht="15" customHeight="1">
      <c r="A7" s="67" t="s">
        <v>12</v>
      </c>
      <c r="B7" s="70"/>
      <c r="C7" s="70"/>
      <c r="D7" s="70"/>
      <c r="E7" s="70"/>
      <c r="F7" s="70"/>
      <c r="G7" s="70"/>
      <c r="H7" s="70"/>
      <c r="I7" s="70"/>
      <c r="J7" s="50"/>
      <c r="K7" s="46"/>
    </row>
    <row r="8" spans="1:11" ht="15" customHeight="1">
      <c r="A8" s="67" t="s">
        <v>98</v>
      </c>
      <c r="B8" s="70"/>
      <c r="C8" s="70"/>
      <c r="D8" s="70"/>
      <c r="E8" s="70"/>
      <c r="F8" s="70"/>
      <c r="G8" s="70"/>
      <c r="H8" s="70"/>
      <c r="I8" s="70"/>
      <c r="J8" s="50"/>
      <c r="K8" s="46"/>
    </row>
    <row r="9" spans="1:11" ht="15" customHeight="1">
      <c r="A9" s="67" t="s">
        <v>13</v>
      </c>
      <c r="B9" s="70"/>
      <c r="C9" s="70"/>
      <c r="D9" s="70"/>
      <c r="E9" s="70"/>
      <c r="F9" s="70"/>
      <c r="G9" s="70"/>
      <c r="H9" s="70"/>
      <c r="I9" s="70"/>
      <c r="J9" s="50"/>
      <c r="K9" s="46"/>
    </row>
    <row r="10" spans="1:11" ht="15" customHeight="1">
      <c r="A10" s="67" t="s">
        <v>14</v>
      </c>
      <c r="B10" s="70"/>
      <c r="C10" s="70"/>
      <c r="D10" s="70"/>
      <c r="E10" s="70"/>
      <c r="F10" s="70"/>
      <c r="G10" s="70"/>
      <c r="H10" s="70"/>
      <c r="I10" s="70"/>
      <c r="J10" s="50"/>
      <c r="K10" s="46"/>
    </row>
    <row r="11" spans="1:11" ht="15" customHeight="1">
      <c r="A11" s="68" t="s">
        <v>15</v>
      </c>
      <c r="B11" s="69">
        <f aca="true" t="shared" si="0" ref="B11:I11">SUM(B7:B10)</f>
        <v>0</v>
      </c>
      <c r="C11" s="69">
        <f t="shared" si="0"/>
        <v>0</v>
      </c>
      <c r="D11" s="69">
        <f t="shared" si="0"/>
        <v>0</v>
      </c>
      <c r="E11" s="69">
        <f t="shared" si="0"/>
        <v>0</v>
      </c>
      <c r="F11" s="69">
        <f t="shared" si="0"/>
        <v>0</v>
      </c>
      <c r="G11" s="69">
        <f t="shared" si="0"/>
        <v>0</v>
      </c>
      <c r="H11" s="69">
        <f t="shared" si="0"/>
        <v>0</v>
      </c>
      <c r="I11" s="69">
        <f t="shared" si="0"/>
        <v>0</v>
      </c>
      <c r="J11" s="50"/>
      <c r="K11" s="46"/>
    </row>
    <row r="12" spans="1:11" ht="14.25">
      <c r="A12" s="52"/>
      <c r="B12" s="52"/>
      <c r="C12" s="54"/>
      <c r="D12" s="54"/>
      <c r="E12" s="54"/>
      <c r="F12" s="54"/>
      <c r="G12" s="54"/>
      <c r="H12" s="54"/>
      <c r="I12" s="54"/>
      <c r="J12" s="50"/>
      <c r="K12" s="46"/>
    </row>
    <row r="13" spans="1:11" ht="15">
      <c r="A13" s="13" t="s">
        <v>16</v>
      </c>
      <c r="B13" s="52"/>
      <c r="C13" s="52"/>
      <c r="D13" s="52"/>
      <c r="E13" s="52"/>
      <c r="F13" s="52"/>
      <c r="G13" s="52"/>
      <c r="H13" s="52"/>
      <c r="I13" s="52"/>
      <c r="J13" s="50"/>
      <c r="K13" s="46"/>
    </row>
    <row r="14" spans="1:11" ht="36" customHeight="1">
      <c r="A14" s="81" t="s">
        <v>11</v>
      </c>
      <c r="B14" s="73" t="s">
        <v>97</v>
      </c>
      <c r="C14" s="72">
        <f>C6</f>
        <v>2015</v>
      </c>
      <c r="D14" s="72">
        <f aca="true" t="shared" si="1" ref="D14:I14">D6</f>
        <v>2016</v>
      </c>
      <c r="E14" s="72">
        <f t="shared" si="1"/>
        <v>2017</v>
      </c>
      <c r="F14" s="72">
        <f t="shared" si="1"/>
        <v>2018</v>
      </c>
      <c r="G14" s="72">
        <f t="shared" si="1"/>
        <v>2019</v>
      </c>
      <c r="H14" s="72">
        <f t="shared" si="1"/>
        <v>2020</v>
      </c>
      <c r="I14" s="72">
        <f t="shared" si="1"/>
        <v>2021</v>
      </c>
      <c r="J14" s="50"/>
      <c r="K14" s="46"/>
    </row>
    <row r="15" spans="1:11" ht="15" customHeight="1">
      <c r="A15" s="82" t="s">
        <v>17</v>
      </c>
      <c r="B15" s="70"/>
      <c r="C15" s="70"/>
      <c r="D15" s="70"/>
      <c r="E15" s="70"/>
      <c r="F15" s="70"/>
      <c r="G15" s="70"/>
      <c r="H15" s="70"/>
      <c r="I15" s="70"/>
      <c r="J15" s="50"/>
      <c r="K15" s="46"/>
    </row>
    <row r="16" spans="1:11" ht="15" customHeight="1">
      <c r="A16" s="82" t="s">
        <v>18</v>
      </c>
      <c r="B16" s="70"/>
      <c r="C16" s="70"/>
      <c r="D16" s="70"/>
      <c r="E16" s="70"/>
      <c r="F16" s="70"/>
      <c r="G16" s="70"/>
      <c r="H16" s="70"/>
      <c r="I16" s="70"/>
      <c r="J16" s="50"/>
      <c r="K16" s="46"/>
    </row>
    <row r="17" spans="1:11" ht="15" customHeight="1">
      <c r="A17" s="82" t="s">
        <v>19</v>
      </c>
      <c r="B17" s="70"/>
      <c r="C17" s="70"/>
      <c r="D17" s="70"/>
      <c r="E17" s="70"/>
      <c r="F17" s="70"/>
      <c r="G17" s="70"/>
      <c r="H17" s="70"/>
      <c r="I17" s="70"/>
      <c r="J17" s="50"/>
      <c r="K17" s="46"/>
    </row>
    <row r="18" spans="1:11" ht="15" customHeight="1">
      <c r="A18" s="82" t="s">
        <v>95</v>
      </c>
      <c r="B18" s="70"/>
      <c r="C18" s="70"/>
      <c r="D18" s="70"/>
      <c r="E18" s="70"/>
      <c r="F18" s="70"/>
      <c r="G18" s="70"/>
      <c r="H18" s="70"/>
      <c r="I18" s="70"/>
      <c r="J18" s="50"/>
      <c r="K18" s="46"/>
    </row>
    <row r="19" spans="1:11" ht="15" customHeight="1">
      <c r="A19" s="82" t="s">
        <v>20</v>
      </c>
      <c r="B19" s="90"/>
      <c r="C19" s="90"/>
      <c r="D19" s="90"/>
      <c r="E19" s="90"/>
      <c r="F19" s="90"/>
      <c r="G19" s="90"/>
      <c r="H19" s="90"/>
      <c r="I19" s="90"/>
      <c r="J19" s="50"/>
      <c r="K19" s="46"/>
    </row>
    <row r="20" spans="1:11" ht="15" customHeight="1">
      <c r="A20" s="83" t="s">
        <v>21</v>
      </c>
      <c r="B20" s="69">
        <f aca="true" t="shared" si="2" ref="B20:I20">SUM(B15:B19)</f>
        <v>0</v>
      </c>
      <c r="C20" s="69">
        <f t="shared" si="2"/>
        <v>0</v>
      </c>
      <c r="D20" s="69">
        <f t="shared" si="2"/>
        <v>0</v>
      </c>
      <c r="E20" s="69">
        <f t="shared" si="2"/>
        <v>0</v>
      </c>
      <c r="F20" s="69">
        <f t="shared" si="2"/>
        <v>0</v>
      </c>
      <c r="G20" s="69">
        <f t="shared" si="2"/>
        <v>0</v>
      </c>
      <c r="H20" s="69">
        <f t="shared" si="2"/>
        <v>0</v>
      </c>
      <c r="I20" s="69">
        <f t="shared" si="2"/>
        <v>0</v>
      </c>
      <c r="J20" s="50"/>
      <c r="K20" s="46"/>
    </row>
    <row r="21" spans="1:11" ht="15" customHeight="1">
      <c r="A21" s="56"/>
      <c r="B21" s="55"/>
      <c r="C21" s="55"/>
      <c r="D21" s="55"/>
      <c r="E21" s="55"/>
      <c r="F21" s="55"/>
      <c r="G21" s="55"/>
      <c r="H21" s="55"/>
      <c r="I21" s="55"/>
      <c r="J21" s="50"/>
      <c r="K21" s="46"/>
    </row>
    <row r="22" spans="1:11" ht="15">
      <c r="A22" s="17" t="s">
        <v>102</v>
      </c>
      <c r="B22" s="84"/>
      <c r="C22" s="85">
        <f aca="true" t="shared" si="3" ref="C22:I22">C11-C20</f>
        <v>0</v>
      </c>
      <c r="D22" s="85">
        <f t="shared" si="3"/>
        <v>0</v>
      </c>
      <c r="E22" s="85">
        <f t="shared" si="3"/>
        <v>0</v>
      </c>
      <c r="F22" s="85">
        <f t="shared" si="3"/>
        <v>0</v>
      </c>
      <c r="G22" s="85">
        <f t="shared" si="3"/>
        <v>0</v>
      </c>
      <c r="H22" s="85">
        <f t="shared" si="3"/>
        <v>0</v>
      </c>
      <c r="I22" s="85">
        <f t="shared" si="3"/>
        <v>0</v>
      </c>
      <c r="J22" s="50"/>
      <c r="K22" s="46"/>
    </row>
    <row r="23" spans="1:11" ht="14.25">
      <c r="A23" s="46"/>
      <c r="B23" s="46"/>
      <c r="C23" s="48"/>
      <c r="D23" s="48"/>
      <c r="E23" s="48"/>
      <c r="F23" s="48"/>
      <c r="G23" s="48"/>
      <c r="H23" s="50"/>
      <c r="I23" s="50"/>
      <c r="J23" s="50"/>
      <c r="K23" s="46"/>
    </row>
    <row r="24" spans="1:11" ht="15">
      <c r="A24" s="12" t="s">
        <v>22</v>
      </c>
      <c r="B24" s="46"/>
      <c r="C24" s="86"/>
      <c r="D24" s="86"/>
      <c r="E24" s="86"/>
      <c r="F24" s="86"/>
      <c r="G24" s="86"/>
      <c r="H24" s="46"/>
      <c r="I24" s="46"/>
      <c r="J24" s="46"/>
      <c r="K24" s="46"/>
    </row>
    <row r="25" spans="1:11" s="15" customFormat="1" ht="15">
      <c r="A25" s="13" t="s">
        <v>23</v>
      </c>
      <c r="B25" s="52"/>
      <c r="C25" s="52"/>
      <c r="D25" s="52"/>
      <c r="E25" s="52"/>
      <c r="F25" s="52"/>
      <c r="G25" s="52"/>
      <c r="H25" s="87"/>
      <c r="I25" s="52"/>
      <c r="J25" s="50"/>
      <c r="K25" s="52"/>
    </row>
    <row r="26" spans="1:11" s="15" customFormat="1" ht="34.5" customHeight="1">
      <c r="A26" s="66" t="s">
        <v>11</v>
      </c>
      <c r="B26" s="52"/>
      <c r="C26" s="72">
        <f>C14</f>
        <v>2015</v>
      </c>
      <c r="D26" s="72">
        <f aca="true" t="shared" si="4" ref="D26:I26">D14</f>
        <v>2016</v>
      </c>
      <c r="E26" s="72">
        <f t="shared" si="4"/>
        <v>2017</v>
      </c>
      <c r="F26" s="72">
        <f t="shared" si="4"/>
        <v>2018</v>
      </c>
      <c r="G26" s="72">
        <f t="shared" si="4"/>
        <v>2019</v>
      </c>
      <c r="H26" s="72">
        <f t="shared" si="4"/>
        <v>2020</v>
      </c>
      <c r="I26" s="72">
        <f t="shared" si="4"/>
        <v>2021</v>
      </c>
      <c r="J26" s="53"/>
      <c r="K26" s="52"/>
    </row>
    <row r="27" spans="1:11" s="15" customFormat="1" ht="19.5" customHeight="1">
      <c r="A27" s="67" t="s">
        <v>2</v>
      </c>
      <c r="B27" s="52"/>
      <c r="C27" s="88">
        <f>+'P&amp;L Annuel'!B38</f>
        <v>0</v>
      </c>
      <c r="D27" s="88">
        <f>+'P&amp;L Annuel'!C38</f>
        <v>0</v>
      </c>
      <c r="E27" s="88">
        <f>+'P&amp;L Annuel'!D38</f>
        <v>0</v>
      </c>
      <c r="F27" s="88">
        <f>+'P&amp;L Annuel'!E38</f>
        <v>0</v>
      </c>
      <c r="G27" s="88">
        <f>+'P&amp;L Annuel'!F38</f>
        <v>0</v>
      </c>
      <c r="H27" s="88">
        <f>+'P&amp;L Annuel'!G38</f>
        <v>0</v>
      </c>
      <c r="I27" s="88">
        <f>+'P&amp;L Annuel'!H38</f>
        <v>0</v>
      </c>
      <c r="J27" s="54"/>
      <c r="K27" s="52"/>
    </row>
    <row r="28" spans="1:11" s="15" customFormat="1" ht="16.5" customHeight="1">
      <c r="A28" s="67" t="s">
        <v>24</v>
      </c>
      <c r="B28" s="52"/>
      <c r="C28" s="88">
        <f>+'P&amp;L Annuel'!B41</f>
        <v>0</v>
      </c>
      <c r="D28" s="88">
        <f>'P&amp;L Annuel'!C41/1000</f>
        <v>0</v>
      </c>
      <c r="E28" s="88">
        <f>'P&amp;L Annuel'!D41/1000</f>
        <v>0</v>
      </c>
      <c r="F28" s="88">
        <f>'P&amp;L Annuel'!E41/1000</f>
        <v>0</v>
      </c>
      <c r="G28" s="88">
        <f>'P&amp;L Annuel'!F41/1000</f>
        <v>0</v>
      </c>
      <c r="H28" s="88">
        <f>'P&amp;L Annuel'!G41/1000</f>
        <v>0</v>
      </c>
      <c r="I28" s="88">
        <f>'P&amp;L Annuel'!H41/1000</f>
        <v>0</v>
      </c>
      <c r="J28" s="54"/>
      <c r="K28" s="52"/>
    </row>
    <row r="29" spans="1:11" s="15" customFormat="1" ht="14.25">
      <c r="A29" s="67" t="s">
        <v>64</v>
      </c>
      <c r="B29" s="52"/>
      <c r="C29" s="88">
        <f>-((C9+C8-C15)-(B9+B8-B15))</f>
        <v>0</v>
      </c>
      <c r="D29" s="88">
        <f aca="true" t="shared" si="5" ref="D29:I29">-((D9+D8-D15)-(C9+C8-C15))</f>
        <v>0</v>
      </c>
      <c r="E29" s="88">
        <f t="shared" si="5"/>
        <v>0</v>
      </c>
      <c r="F29" s="88">
        <f t="shared" si="5"/>
        <v>0</v>
      </c>
      <c r="G29" s="88">
        <f t="shared" si="5"/>
        <v>0</v>
      </c>
      <c r="H29" s="88">
        <f t="shared" si="5"/>
        <v>0</v>
      </c>
      <c r="I29" s="88">
        <f t="shared" si="5"/>
        <v>0</v>
      </c>
      <c r="J29" s="54"/>
      <c r="K29" s="52"/>
    </row>
    <row r="30" spans="1:11" s="16" customFormat="1" ht="19.5" customHeight="1">
      <c r="A30" s="13" t="s">
        <v>25</v>
      </c>
      <c r="B30" s="56"/>
      <c r="C30" s="69">
        <f>SUM(C27:C29)</f>
        <v>0</v>
      </c>
      <c r="D30" s="69">
        <f aca="true" t="shared" si="6" ref="D30:I30">SUM(D27:D29)</f>
        <v>0</v>
      </c>
      <c r="E30" s="69">
        <f t="shared" si="6"/>
        <v>0</v>
      </c>
      <c r="F30" s="69">
        <f t="shared" si="6"/>
        <v>0</v>
      </c>
      <c r="G30" s="69">
        <f t="shared" si="6"/>
        <v>0</v>
      </c>
      <c r="H30" s="69">
        <f t="shared" si="6"/>
        <v>0</v>
      </c>
      <c r="I30" s="69">
        <f t="shared" si="6"/>
        <v>0</v>
      </c>
      <c r="J30" s="55"/>
      <c r="K30" s="56"/>
    </row>
    <row r="31" spans="1:11" s="15" customFormat="1" ht="19.5" customHeight="1">
      <c r="A31" s="67" t="s">
        <v>26</v>
      </c>
      <c r="B31" s="52"/>
      <c r="C31" s="70"/>
      <c r="D31" s="70"/>
      <c r="E31" s="70"/>
      <c r="F31" s="70"/>
      <c r="G31" s="70"/>
      <c r="H31" s="70"/>
      <c r="I31" s="70"/>
      <c r="J31" s="54"/>
      <c r="K31" s="52"/>
    </row>
    <row r="32" spans="1:11" s="15" customFormat="1" ht="19.5" customHeight="1">
      <c r="A32" s="67" t="s">
        <v>95</v>
      </c>
      <c r="B32" s="52"/>
      <c r="C32" s="70"/>
      <c r="D32" s="70"/>
      <c r="E32" s="70"/>
      <c r="F32" s="70"/>
      <c r="G32" s="70"/>
      <c r="H32" s="70"/>
      <c r="I32" s="70"/>
      <c r="J32" s="54"/>
      <c r="K32" s="52"/>
    </row>
    <row r="33" spans="1:11" s="15" customFormat="1" ht="19.5" customHeight="1">
      <c r="A33" s="67" t="s">
        <v>27</v>
      </c>
      <c r="B33" s="52"/>
      <c r="C33" s="70"/>
      <c r="D33" s="70"/>
      <c r="E33" s="70"/>
      <c r="F33" s="70"/>
      <c r="G33" s="70"/>
      <c r="H33" s="70"/>
      <c r="I33" s="70"/>
      <c r="J33" s="54"/>
      <c r="K33" s="52"/>
    </row>
    <row r="34" spans="1:11" s="15" customFormat="1" ht="19.5" customHeight="1">
      <c r="A34" s="67" t="s">
        <v>28</v>
      </c>
      <c r="B34" s="52"/>
      <c r="C34" s="70"/>
      <c r="D34" s="70"/>
      <c r="E34" s="70"/>
      <c r="F34" s="70"/>
      <c r="G34" s="70"/>
      <c r="H34" s="70"/>
      <c r="I34" s="70"/>
      <c r="J34" s="54"/>
      <c r="K34" s="52"/>
    </row>
    <row r="35" spans="1:11" s="15" customFormat="1" ht="19.5" customHeight="1">
      <c r="A35" s="67" t="s">
        <v>65</v>
      </c>
      <c r="B35" s="52"/>
      <c r="C35" s="70"/>
      <c r="D35" s="70"/>
      <c r="E35" s="70"/>
      <c r="F35" s="70"/>
      <c r="G35" s="70"/>
      <c r="H35" s="70"/>
      <c r="I35" s="70"/>
      <c r="J35" s="54"/>
      <c r="K35" s="52"/>
    </row>
    <row r="36" spans="1:11" s="16" customFormat="1" ht="19.5" customHeight="1">
      <c r="A36" s="18" t="s">
        <v>29</v>
      </c>
      <c r="B36" s="56"/>
      <c r="C36" s="69">
        <f>SUM(C30:C35)</f>
        <v>0</v>
      </c>
      <c r="D36" s="69">
        <f aca="true" t="shared" si="7" ref="D36:I36">SUM(D30:D35)</f>
        <v>0</v>
      </c>
      <c r="E36" s="69">
        <f t="shared" si="7"/>
        <v>0</v>
      </c>
      <c r="F36" s="69">
        <f t="shared" si="7"/>
        <v>0</v>
      </c>
      <c r="G36" s="69">
        <f t="shared" si="7"/>
        <v>0</v>
      </c>
      <c r="H36" s="69">
        <f t="shared" si="7"/>
        <v>0</v>
      </c>
      <c r="I36" s="69">
        <f t="shared" si="7"/>
        <v>0</v>
      </c>
      <c r="J36" s="55"/>
      <c r="K36" s="56"/>
    </row>
    <row r="37" spans="1:11" s="16" customFormat="1" ht="19.5" customHeight="1">
      <c r="A37" s="18" t="s">
        <v>115</v>
      </c>
      <c r="B37" s="56"/>
      <c r="C37" s="69">
        <f>C36</f>
        <v>0</v>
      </c>
      <c r="D37" s="69">
        <f aca="true" t="shared" si="8" ref="D37:I37">C37+D36</f>
        <v>0</v>
      </c>
      <c r="E37" s="69">
        <f t="shared" si="8"/>
        <v>0</v>
      </c>
      <c r="F37" s="69">
        <f t="shared" si="8"/>
        <v>0</v>
      </c>
      <c r="G37" s="69">
        <f t="shared" si="8"/>
        <v>0</v>
      </c>
      <c r="H37" s="69">
        <f t="shared" si="8"/>
        <v>0</v>
      </c>
      <c r="I37" s="69">
        <f t="shared" si="8"/>
        <v>0</v>
      </c>
      <c r="J37" s="55"/>
      <c r="K37" s="56"/>
    </row>
    <row r="38" spans="1:11" ht="14.25">
      <c r="A38" s="89"/>
      <c r="B38" s="46"/>
      <c r="C38" s="46"/>
      <c r="D38" s="89"/>
      <c r="E38" s="89"/>
      <c r="F38" s="89"/>
      <c r="G38" s="89"/>
      <c r="H38" s="46"/>
      <c r="I38" s="46"/>
      <c r="J38" s="46"/>
      <c r="K38" s="46"/>
    </row>
    <row r="39" spans="1:11" ht="15">
      <c r="A39" s="19" t="s">
        <v>30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ht="15">
      <c r="A40" s="91"/>
      <c r="B40" s="84"/>
      <c r="C40" s="74">
        <f>C26</f>
        <v>2015</v>
      </c>
      <c r="D40" s="74">
        <f aca="true" t="shared" si="9" ref="D40:I40">D26</f>
        <v>2016</v>
      </c>
      <c r="E40" s="74">
        <f t="shared" si="9"/>
        <v>2017</v>
      </c>
      <c r="F40" s="74">
        <f t="shared" si="9"/>
        <v>2018</v>
      </c>
      <c r="G40" s="74">
        <f t="shared" si="9"/>
        <v>2019</v>
      </c>
      <c r="H40" s="74">
        <f t="shared" si="9"/>
        <v>2020</v>
      </c>
      <c r="I40" s="74">
        <f t="shared" si="9"/>
        <v>2021</v>
      </c>
      <c r="J40" s="46"/>
      <c r="K40" s="46"/>
    </row>
    <row r="41" spans="1:11" s="20" customFormat="1" ht="15">
      <c r="A41" s="17" t="s">
        <v>26</v>
      </c>
      <c r="B41" s="94"/>
      <c r="C41" s="95">
        <f>C31</f>
        <v>0</v>
      </c>
      <c r="D41" s="95">
        <f aca="true" t="shared" si="10" ref="D41:I41">D31</f>
        <v>0</v>
      </c>
      <c r="E41" s="95">
        <f t="shared" si="10"/>
        <v>0</v>
      </c>
      <c r="F41" s="95">
        <f t="shared" si="10"/>
        <v>0</v>
      </c>
      <c r="G41" s="95">
        <f t="shared" si="10"/>
        <v>0</v>
      </c>
      <c r="H41" s="95">
        <f t="shared" si="10"/>
        <v>0</v>
      </c>
      <c r="I41" s="95">
        <f t="shared" si="10"/>
        <v>0</v>
      </c>
      <c r="J41" s="57"/>
      <c r="K41" s="57"/>
    </row>
    <row r="42" spans="1:11" s="20" customFormat="1" ht="14.25">
      <c r="A42" s="84"/>
      <c r="B42" s="84"/>
      <c r="C42" s="96"/>
      <c r="D42" s="96"/>
      <c r="E42" s="84"/>
      <c r="F42" s="84"/>
      <c r="G42" s="84"/>
      <c r="H42" s="84"/>
      <c r="I42" s="84"/>
      <c r="J42" s="57"/>
      <c r="K42" s="57"/>
    </row>
    <row r="43" spans="1:11" s="20" customFormat="1" ht="14.25">
      <c r="A43" s="84" t="s">
        <v>31</v>
      </c>
      <c r="B43" s="84"/>
      <c r="C43" s="98"/>
      <c r="D43" s="97"/>
      <c r="E43" s="84"/>
      <c r="F43" s="84"/>
      <c r="G43" s="84"/>
      <c r="H43" s="84"/>
      <c r="I43" s="84"/>
      <c r="J43" s="57"/>
      <c r="K43" s="57"/>
    </row>
    <row r="44" spans="1:11" s="20" customFormat="1" ht="14.25">
      <c r="A44" s="84"/>
      <c r="B44" s="84"/>
      <c r="C44" s="96"/>
      <c r="D44" s="96"/>
      <c r="E44" s="84"/>
      <c r="F44" s="84"/>
      <c r="G44" s="84"/>
      <c r="H44" s="84"/>
      <c r="I44" s="84"/>
      <c r="J44" s="57"/>
      <c r="K44" s="57"/>
    </row>
    <row r="45" spans="1:13" s="20" customFormat="1" ht="12.75" customHeight="1">
      <c r="A45" s="92" t="s">
        <v>116</v>
      </c>
      <c r="B45" s="84"/>
      <c r="C45" s="102">
        <f>C43</f>
        <v>0</v>
      </c>
      <c r="D45" s="84"/>
      <c r="E45" s="84"/>
      <c r="F45" s="84"/>
      <c r="G45" s="84"/>
      <c r="H45" s="84"/>
      <c r="I45" s="84"/>
      <c r="J45" s="57"/>
      <c r="K45" s="57"/>
      <c r="L45" s="22"/>
      <c r="M45" s="22"/>
    </row>
    <row r="46" spans="1:13" s="20" customFormat="1" ht="12.75" customHeight="1">
      <c r="A46" s="84" t="s">
        <v>32</v>
      </c>
      <c r="B46" s="84"/>
      <c r="C46" s="103">
        <f>C33</f>
        <v>0</v>
      </c>
      <c r="D46" s="105">
        <f aca="true" t="shared" si="11" ref="D46:I46">C46-C48</f>
        <v>0</v>
      </c>
      <c r="E46" s="105">
        <f t="shared" si="11"/>
        <v>0</v>
      </c>
      <c r="F46" s="105">
        <f t="shared" si="11"/>
        <v>0</v>
      </c>
      <c r="G46" s="105">
        <f t="shared" si="11"/>
        <v>0</v>
      </c>
      <c r="H46" s="105">
        <f t="shared" si="11"/>
        <v>0</v>
      </c>
      <c r="I46" s="105">
        <f t="shared" si="11"/>
        <v>0</v>
      </c>
      <c r="J46" s="57"/>
      <c r="K46" s="57"/>
      <c r="L46" s="22"/>
      <c r="M46" s="22"/>
    </row>
    <row r="47" spans="1:11" s="20" customFormat="1" ht="12.75" customHeight="1">
      <c r="A47" s="84" t="s">
        <v>33</v>
      </c>
      <c r="B47" s="84"/>
      <c r="C47" s="104">
        <f>C46*$C$45</f>
        <v>0</v>
      </c>
      <c r="D47" s="104">
        <f>D46*$C$45</f>
        <v>0</v>
      </c>
      <c r="E47" s="104">
        <f>E46*$C$45</f>
        <v>0</v>
      </c>
      <c r="F47" s="104">
        <f>F46*$C$45</f>
        <v>0</v>
      </c>
      <c r="G47" s="104">
        <f>G46*$C$45</f>
        <v>0</v>
      </c>
      <c r="H47" s="104">
        <f>H46*$D$50</f>
        <v>0</v>
      </c>
      <c r="I47" s="104">
        <f>I46*$D$50</f>
        <v>0</v>
      </c>
      <c r="J47" s="57"/>
      <c r="K47" s="57"/>
    </row>
    <row r="48" spans="1:11" s="20" customFormat="1" ht="12.75" customHeight="1">
      <c r="A48" s="84" t="s">
        <v>34</v>
      </c>
      <c r="B48" s="84"/>
      <c r="C48" s="104">
        <f>C46/5</f>
        <v>0</v>
      </c>
      <c r="D48" s="104">
        <f>C48</f>
        <v>0</v>
      </c>
      <c r="E48" s="104">
        <f>D48</f>
        <v>0</v>
      </c>
      <c r="F48" s="104">
        <f>E48</f>
        <v>0</v>
      </c>
      <c r="G48" s="104">
        <f>F48</f>
        <v>0</v>
      </c>
      <c r="H48" s="104">
        <v>0</v>
      </c>
      <c r="I48" s="104">
        <v>0</v>
      </c>
      <c r="J48" s="57"/>
      <c r="K48" s="57"/>
    </row>
    <row r="49" spans="1:11" s="20" customFormat="1" ht="12.75" customHeight="1">
      <c r="A49" s="84"/>
      <c r="B49" s="84"/>
      <c r="C49" s="96"/>
      <c r="D49" s="96"/>
      <c r="E49" s="84"/>
      <c r="F49" s="84"/>
      <c r="G49" s="84"/>
      <c r="H49" s="84"/>
      <c r="I49" s="84"/>
      <c r="J49" s="57"/>
      <c r="K49" s="57"/>
    </row>
    <row r="50" spans="1:11" s="20" customFormat="1" ht="12.75" customHeight="1">
      <c r="A50" s="92" t="s">
        <v>117</v>
      </c>
      <c r="B50" s="84"/>
      <c r="C50" s="84"/>
      <c r="D50" s="106">
        <f>C43</f>
        <v>0</v>
      </c>
      <c r="E50" s="84"/>
      <c r="F50" s="84"/>
      <c r="G50" s="84"/>
      <c r="H50" s="84"/>
      <c r="I50" s="84"/>
      <c r="J50" s="57"/>
      <c r="K50" s="57"/>
    </row>
    <row r="51" spans="1:11" s="20" customFormat="1" ht="12.75" customHeight="1">
      <c r="A51" s="84" t="s">
        <v>32</v>
      </c>
      <c r="B51" s="84"/>
      <c r="C51" s="99"/>
      <c r="D51" s="103">
        <f>D33</f>
        <v>0</v>
      </c>
      <c r="E51" s="105">
        <f>D51-D53</f>
        <v>0</v>
      </c>
      <c r="F51" s="105">
        <f>E51-E53</f>
        <v>0</v>
      </c>
      <c r="G51" s="105">
        <f>F51-F53</f>
        <v>0</v>
      </c>
      <c r="H51" s="105">
        <f>G51-G53</f>
        <v>0</v>
      </c>
      <c r="I51" s="105">
        <f>H51-H53</f>
        <v>0</v>
      </c>
      <c r="J51" s="58"/>
      <c r="K51" s="57"/>
    </row>
    <row r="52" spans="1:11" s="20" customFormat="1" ht="12.75" customHeight="1">
      <c r="A52" s="84" t="s">
        <v>33</v>
      </c>
      <c r="B52" s="84"/>
      <c r="C52" s="100"/>
      <c r="D52" s="104">
        <f aca="true" t="shared" si="12" ref="D52:I52">D51*$D$50</f>
        <v>0</v>
      </c>
      <c r="E52" s="104">
        <f t="shared" si="12"/>
        <v>0</v>
      </c>
      <c r="F52" s="104">
        <f t="shared" si="12"/>
        <v>0</v>
      </c>
      <c r="G52" s="104">
        <f t="shared" si="12"/>
        <v>0</v>
      </c>
      <c r="H52" s="104">
        <f t="shared" si="12"/>
        <v>0</v>
      </c>
      <c r="I52" s="104">
        <f t="shared" si="12"/>
        <v>0</v>
      </c>
      <c r="J52" s="59"/>
      <c r="K52" s="57"/>
    </row>
    <row r="53" spans="1:11" s="20" customFormat="1" ht="12.75" customHeight="1">
      <c r="A53" s="84" t="s">
        <v>34</v>
      </c>
      <c r="B53" s="84"/>
      <c r="C53" s="100"/>
      <c r="D53" s="104">
        <f>D51/5</f>
        <v>0</v>
      </c>
      <c r="E53" s="104">
        <f>D53</f>
        <v>0</v>
      </c>
      <c r="F53" s="104">
        <f>E53</f>
        <v>0</v>
      </c>
      <c r="G53" s="104">
        <f>F53</f>
        <v>0</v>
      </c>
      <c r="H53" s="104">
        <f>G53</f>
        <v>0</v>
      </c>
      <c r="I53" s="104">
        <v>0</v>
      </c>
      <c r="J53" s="59"/>
      <c r="K53" s="57"/>
    </row>
    <row r="54" spans="1:11" s="20" customFormat="1" ht="12.75" customHeight="1">
      <c r="A54" s="84"/>
      <c r="B54" s="84"/>
      <c r="C54" s="96"/>
      <c r="D54" s="96"/>
      <c r="E54" s="84"/>
      <c r="F54" s="84"/>
      <c r="G54" s="84"/>
      <c r="H54" s="84"/>
      <c r="I54" s="84"/>
      <c r="J54" s="57"/>
      <c r="K54" s="57"/>
    </row>
    <row r="55" spans="1:11" s="20" customFormat="1" ht="12.75" customHeight="1">
      <c r="A55" s="92" t="s">
        <v>118</v>
      </c>
      <c r="B55" s="84"/>
      <c r="C55" s="84"/>
      <c r="D55" s="84"/>
      <c r="E55" s="107">
        <v>0</v>
      </c>
      <c r="F55" s="84"/>
      <c r="G55" s="84"/>
      <c r="H55" s="84"/>
      <c r="I55" s="84"/>
      <c r="J55" s="57"/>
      <c r="K55" s="57"/>
    </row>
    <row r="56" spans="1:11" s="20" customFormat="1" ht="14.25">
      <c r="A56" s="84" t="s">
        <v>32</v>
      </c>
      <c r="B56" s="84"/>
      <c r="C56" s="84"/>
      <c r="D56" s="84"/>
      <c r="E56" s="103">
        <f>E33</f>
        <v>0</v>
      </c>
      <c r="F56" s="105">
        <f>E56-E58</f>
        <v>0</v>
      </c>
      <c r="G56" s="105">
        <f>F56-F58</f>
        <v>0</v>
      </c>
      <c r="H56" s="105">
        <f>G56-G58</f>
        <v>0</v>
      </c>
      <c r="I56" s="105">
        <f>H56-H58</f>
        <v>0</v>
      </c>
      <c r="J56" s="58"/>
      <c r="K56" s="57"/>
    </row>
    <row r="57" spans="1:11" s="20" customFormat="1" ht="12.75" customHeight="1">
      <c r="A57" s="84" t="s">
        <v>33</v>
      </c>
      <c r="B57" s="84"/>
      <c r="C57" s="84"/>
      <c r="D57" s="84"/>
      <c r="E57" s="104">
        <f>E56*$E$55</f>
        <v>0</v>
      </c>
      <c r="F57" s="104">
        <f>F56*$D$50</f>
        <v>0</v>
      </c>
      <c r="G57" s="104">
        <f>G56*$D$50</f>
        <v>0</v>
      </c>
      <c r="H57" s="104">
        <f>H56*$D$50</f>
        <v>0</v>
      </c>
      <c r="I57" s="104">
        <f>I56*$D$50</f>
        <v>0</v>
      </c>
      <c r="J57" s="57"/>
      <c r="K57" s="57"/>
    </row>
    <row r="58" spans="1:11" s="20" customFormat="1" ht="14.25">
      <c r="A58" s="84" t="s">
        <v>34</v>
      </c>
      <c r="B58" s="84"/>
      <c r="C58" s="84"/>
      <c r="D58" s="84"/>
      <c r="E58" s="104">
        <f>E56/5</f>
        <v>0</v>
      </c>
      <c r="F58" s="104">
        <f>E58</f>
        <v>0</v>
      </c>
      <c r="G58" s="104">
        <f>F58</f>
        <v>0</v>
      </c>
      <c r="H58" s="104">
        <f>G58</f>
        <v>0</v>
      </c>
      <c r="I58" s="104">
        <f>H58</f>
        <v>0</v>
      </c>
      <c r="J58" s="57"/>
      <c r="K58" s="57"/>
    </row>
    <row r="59" spans="1:11" s="20" customFormat="1" ht="14.25">
      <c r="A59" s="84"/>
      <c r="B59" s="84"/>
      <c r="C59" s="96"/>
      <c r="D59" s="96"/>
      <c r="E59" s="84"/>
      <c r="F59" s="84"/>
      <c r="G59" s="84"/>
      <c r="H59" s="84"/>
      <c r="I59" s="84"/>
      <c r="J59" s="57"/>
      <c r="K59" s="57"/>
    </row>
    <row r="60" spans="1:11" s="20" customFormat="1" ht="15">
      <c r="A60" s="92" t="s">
        <v>119</v>
      </c>
      <c r="B60" s="84"/>
      <c r="C60" s="84"/>
      <c r="D60" s="84"/>
      <c r="E60" s="84"/>
      <c r="F60" s="107">
        <v>0</v>
      </c>
      <c r="G60" s="84"/>
      <c r="H60" s="84"/>
      <c r="I60" s="84"/>
      <c r="J60" s="57"/>
      <c r="K60" s="57"/>
    </row>
    <row r="61" spans="1:11" s="20" customFormat="1" ht="14.25">
      <c r="A61" s="84" t="s">
        <v>32</v>
      </c>
      <c r="B61" s="84"/>
      <c r="C61" s="84"/>
      <c r="D61" s="84"/>
      <c r="E61" s="84"/>
      <c r="F61" s="103">
        <f>F33</f>
        <v>0</v>
      </c>
      <c r="G61" s="105">
        <f>F61-F63</f>
        <v>0</v>
      </c>
      <c r="H61" s="105">
        <f>G61-G63</f>
        <v>0</v>
      </c>
      <c r="I61" s="105">
        <f>H61-H63</f>
        <v>0</v>
      </c>
      <c r="J61" s="58"/>
      <c r="K61" s="57"/>
    </row>
    <row r="62" spans="1:11" s="20" customFormat="1" ht="14.25">
      <c r="A62" s="84" t="s">
        <v>33</v>
      </c>
      <c r="B62" s="84"/>
      <c r="C62" s="84"/>
      <c r="D62" s="84"/>
      <c r="E62" s="84"/>
      <c r="F62" s="104">
        <f>F61*$F$60</f>
        <v>0</v>
      </c>
      <c r="G62" s="104">
        <f>G61*$D$50</f>
        <v>0</v>
      </c>
      <c r="H62" s="104">
        <f>H61*$D$50</f>
        <v>0</v>
      </c>
      <c r="I62" s="104">
        <f>I61*$D$50</f>
        <v>0</v>
      </c>
      <c r="J62" s="59"/>
      <c r="K62" s="57"/>
    </row>
    <row r="63" spans="1:11" s="20" customFormat="1" ht="14.25">
      <c r="A63" s="84" t="s">
        <v>34</v>
      </c>
      <c r="B63" s="84"/>
      <c r="C63" s="84"/>
      <c r="D63" s="84"/>
      <c r="E63" s="84"/>
      <c r="F63" s="104">
        <f>F61/5</f>
        <v>0</v>
      </c>
      <c r="G63" s="104">
        <f>F63</f>
        <v>0</v>
      </c>
      <c r="H63" s="104">
        <f>G63</f>
        <v>0</v>
      </c>
      <c r="I63" s="104">
        <f>H63</f>
        <v>0</v>
      </c>
      <c r="J63" s="59"/>
      <c r="K63" s="57"/>
    </row>
    <row r="64" spans="1:11" s="20" customFormat="1" ht="14.25">
      <c r="A64" s="84"/>
      <c r="B64" s="84"/>
      <c r="C64" s="96"/>
      <c r="D64" s="96"/>
      <c r="E64" s="84"/>
      <c r="F64" s="84"/>
      <c r="G64" s="84"/>
      <c r="H64" s="84"/>
      <c r="I64" s="84"/>
      <c r="J64" s="57"/>
      <c r="K64" s="57"/>
    </row>
    <row r="65" spans="1:11" s="20" customFormat="1" ht="15">
      <c r="A65" s="92" t="s">
        <v>120</v>
      </c>
      <c r="B65" s="84"/>
      <c r="C65" s="84"/>
      <c r="D65" s="84"/>
      <c r="E65" s="84"/>
      <c r="F65" s="84"/>
      <c r="G65" s="107">
        <v>0</v>
      </c>
      <c r="H65" s="84"/>
      <c r="I65" s="84"/>
      <c r="J65" s="57"/>
      <c r="K65" s="57"/>
    </row>
    <row r="66" spans="1:11" s="20" customFormat="1" ht="14.25">
      <c r="A66" s="84" t="s">
        <v>32</v>
      </c>
      <c r="B66" s="84"/>
      <c r="C66" s="84"/>
      <c r="D66" s="84"/>
      <c r="E66" s="84"/>
      <c r="F66" s="84"/>
      <c r="G66" s="103">
        <f>G33</f>
        <v>0</v>
      </c>
      <c r="H66" s="105">
        <f>G66-G68</f>
        <v>0</v>
      </c>
      <c r="I66" s="105">
        <f>H66-H68</f>
        <v>0</v>
      </c>
      <c r="J66" s="58"/>
      <c r="K66" s="57"/>
    </row>
    <row r="67" spans="1:11" s="20" customFormat="1" ht="14.25">
      <c r="A67" s="84" t="s">
        <v>33</v>
      </c>
      <c r="B67" s="84"/>
      <c r="C67" s="84"/>
      <c r="D67" s="84"/>
      <c r="E67" s="84"/>
      <c r="F67" s="84"/>
      <c r="G67" s="104">
        <f>G66*$G$65</f>
        <v>0</v>
      </c>
      <c r="H67" s="104">
        <f>H66*$D$50</f>
        <v>0</v>
      </c>
      <c r="I67" s="104">
        <f>I66*$D$50</f>
        <v>0</v>
      </c>
      <c r="J67" s="59"/>
      <c r="K67" s="57"/>
    </row>
    <row r="68" spans="1:11" s="20" customFormat="1" ht="14.25">
      <c r="A68" s="84" t="s">
        <v>34</v>
      </c>
      <c r="B68" s="84"/>
      <c r="C68" s="84"/>
      <c r="D68" s="84"/>
      <c r="E68" s="84"/>
      <c r="F68" s="84"/>
      <c r="G68" s="104">
        <f>G66/5</f>
        <v>0</v>
      </c>
      <c r="H68" s="104">
        <f>G68</f>
        <v>0</v>
      </c>
      <c r="I68" s="104">
        <f>H68</f>
        <v>0</v>
      </c>
      <c r="J68" s="59"/>
      <c r="K68" s="57"/>
    </row>
    <row r="69" spans="1:11" s="20" customFormat="1" ht="14.25">
      <c r="A69" s="84"/>
      <c r="B69" s="84"/>
      <c r="C69" s="84"/>
      <c r="D69" s="84"/>
      <c r="E69" s="84"/>
      <c r="F69" s="84"/>
      <c r="G69" s="100"/>
      <c r="H69" s="107">
        <v>0</v>
      </c>
      <c r="I69" s="100"/>
      <c r="J69" s="59"/>
      <c r="K69" s="57"/>
    </row>
    <row r="70" spans="1:11" s="20" customFormat="1" ht="14.25">
      <c r="A70" s="84" t="s">
        <v>32</v>
      </c>
      <c r="B70" s="84"/>
      <c r="C70" s="84"/>
      <c r="D70" s="84"/>
      <c r="E70" s="84"/>
      <c r="F70" s="84"/>
      <c r="G70" s="84"/>
      <c r="H70" s="103">
        <f>H33</f>
        <v>0</v>
      </c>
      <c r="I70" s="105">
        <f>H70-H72</f>
        <v>0</v>
      </c>
      <c r="J70" s="58"/>
      <c r="K70" s="57"/>
    </row>
    <row r="71" spans="1:11" s="20" customFormat="1" ht="14.25">
      <c r="A71" s="84" t="s">
        <v>33</v>
      </c>
      <c r="B71" s="84"/>
      <c r="C71" s="84"/>
      <c r="D71" s="84"/>
      <c r="E71" s="84"/>
      <c r="F71" s="84"/>
      <c r="G71" s="84"/>
      <c r="H71" s="104">
        <f>H70*$H$69</f>
        <v>0</v>
      </c>
      <c r="I71" s="104">
        <f>I70*$D$50</f>
        <v>0</v>
      </c>
      <c r="J71" s="59"/>
      <c r="K71" s="57"/>
    </row>
    <row r="72" spans="1:11" s="20" customFormat="1" ht="14.25">
      <c r="A72" s="84" t="s">
        <v>34</v>
      </c>
      <c r="B72" s="84"/>
      <c r="C72" s="84"/>
      <c r="D72" s="84"/>
      <c r="E72" s="84"/>
      <c r="F72" s="84"/>
      <c r="G72" s="84"/>
      <c r="H72" s="104">
        <f>H70/5</f>
        <v>0</v>
      </c>
      <c r="I72" s="104">
        <f>H72</f>
        <v>0</v>
      </c>
      <c r="J72" s="59"/>
      <c r="K72" s="57"/>
    </row>
    <row r="73" spans="1:11" s="20" customFormat="1" ht="14.25">
      <c r="A73" s="84"/>
      <c r="B73" s="84"/>
      <c r="C73" s="84"/>
      <c r="D73" s="84"/>
      <c r="E73" s="84"/>
      <c r="F73" s="84"/>
      <c r="G73" s="100"/>
      <c r="H73" s="100"/>
      <c r="I73" s="107">
        <v>0</v>
      </c>
      <c r="J73" s="59"/>
      <c r="K73" s="57"/>
    </row>
    <row r="74" spans="1:11" s="20" customFormat="1" ht="14.25">
      <c r="A74" s="84" t="s">
        <v>32</v>
      </c>
      <c r="B74" s="84"/>
      <c r="C74" s="84"/>
      <c r="D74" s="84"/>
      <c r="E74" s="84"/>
      <c r="F74" s="84"/>
      <c r="G74" s="84"/>
      <c r="H74" s="84"/>
      <c r="I74" s="103">
        <f>I33</f>
        <v>0</v>
      </c>
      <c r="J74" s="58"/>
      <c r="K74" s="57"/>
    </row>
    <row r="75" spans="1:11" s="20" customFormat="1" ht="14.25">
      <c r="A75" s="84" t="s">
        <v>33</v>
      </c>
      <c r="B75" s="84"/>
      <c r="C75" s="84"/>
      <c r="D75" s="84"/>
      <c r="E75" s="84"/>
      <c r="F75" s="84"/>
      <c r="G75" s="84"/>
      <c r="H75" s="84"/>
      <c r="I75" s="104">
        <f>I74*$I$73</f>
        <v>0</v>
      </c>
      <c r="J75" s="59"/>
      <c r="K75" s="57"/>
    </row>
    <row r="76" spans="1:11" s="20" customFormat="1" ht="14.25">
      <c r="A76" s="84" t="s">
        <v>34</v>
      </c>
      <c r="B76" s="84"/>
      <c r="C76" s="84"/>
      <c r="D76" s="84"/>
      <c r="E76" s="84"/>
      <c r="F76" s="84"/>
      <c r="G76" s="84"/>
      <c r="H76" s="84"/>
      <c r="I76" s="104">
        <f>I74/5</f>
        <v>0</v>
      </c>
      <c r="J76" s="59"/>
      <c r="K76" s="57"/>
    </row>
    <row r="77" spans="1:11" s="20" customFormat="1" ht="14.25">
      <c r="A77" s="84"/>
      <c r="B77" s="84"/>
      <c r="C77" s="84"/>
      <c r="D77" s="84"/>
      <c r="E77" s="84"/>
      <c r="F77" s="84"/>
      <c r="G77" s="100"/>
      <c r="H77" s="100"/>
      <c r="I77" s="100"/>
      <c r="J77" s="59"/>
      <c r="K77" s="57"/>
    </row>
    <row r="78" spans="1:11" s="20" customFormat="1" ht="15">
      <c r="A78" s="92" t="s">
        <v>35</v>
      </c>
      <c r="B78" s="84"/>
      <c r="C78" s="101">
        <f>C53+C58+C63+C68+C48</f>
        <v>0</v>
      </c>
      <c r="D78" s="101">
        <f aca="true" t="shared" si="13" ref="D78:I78">D53+D58+D63+D68+D48</f>
        <v>0</v>
      </c>
      <c r="E78" s="101">
        <f t="shared" si="13"/>
        <v>0</v>
      </c>
      <c r="F78" s="101">
        <f t="shared" si="13"/>
        <v>0</v>
      </c>
      <c r="G78" s="101">
        <f t="shared" si="13"/>
        <v>0</v>
      </c>
      <c r="H78" s="101">
        <f t="shared" si="13"/>
        <v>0</v>
      </c>
      <c r="I78" s="101">
        <f t="shared" si="13"/>
        <v>0</v>
      </c>
      <c r="J78" s="58"/>
      <c r="K78" s="57"/>
    </row>
    <row r="79" spans="1:11" s="20" customFormat="1" ht="15">
      <c r="A79" s="92" t="s">
        <v>36</v>
      </c>
      <c r="B79" s="84"/>
      <c r="C79" s="101">
        <f>C52+C57+C62+C67+C71+C75+C47</f>
        <v>0</v>
      </c>
      <c r="D79" s="101">
        <f aca="true" t="shared" si="14" ref="D79:I79">D52+D57+D62+D67+D71+D75+D47</f>
        <v>0</v>
      </c>
      <c r="E79" s="101">
        <f t="shared" si="14"/>
        <v>0</v>
      </c>
      <c r="F79" s="101">
        <f t="shared" si="14"/>
        <v>0</v>
      </c>
      <c r="G79" s="101">
        <f t="shared" si="14"/>
        <v>0</v>
      </c>
      <c r="H79" s="101">
        <f t="shared" si="14"/>
        <v>0</v>
      </c>
      <c r="I79" s="101">
        <f t="shared" si="14"/>
        <v>0</v>
      </c>
      <c r="J79" s="58"/>
      <c r="K79" s="57"/>
    </row>
    <row r="80" spans="1:11" s="20" customFormat="1" ht="14.25">
      <c r="A80" s="57"/>
      <c r="B80" s="57"/>
      <c r="C80" s="93"/>
      <c r="D80" s="93"/>
      <c r="E80" s="93"/>
      <c r="F80" s="93"/>
      <c r="G80" s="93"/>
      <c r="H80" s="93"/>
      <c r="I80" s="93"/>
      <c r="J80" s="57"/>
      <c r="K80" s="57"/>
    </row>
    <row r="81" spans="1:16" s="20" customFormat="1" ht="14.25">
      <c r="A81" s="46"/>
      <c r="B81" s="46"/>
      <c r="C81" s="48"/>
      <c r="D81" s="48"/>
      <c r="E81" s="48"/>
      <c r="F81" s="48"/>
      <c r="G81" s="46"/>
      <c r="H81" s="46"/>
      <c r="I81" s="46"/>
      <c r="J81" s="57"/>
      <c r="K81" s="57"/>
      <c r="L81" s="22"/>
      <c r="M81" s="22"/>
      <c r="N81" s="22"/>
      <c r="O81" s="22"/>
      <c r="P81" s="22"/>
    </row>
    <row r="82" spans="1:16" s="22" customFormat="1" ht="15">
      <c r="A82" s="17" t="s">
        <v>37</v>
      </c>
      <c r="B82" s="46"/>
      <c r="C82" s="48"/>
      <c r="D82" s="48"/>
      <c r="E82" s="48"/>
      <c r="F82" s="48"/>
      <c r="G82" s="46"/>
      <c r="H82" s="46"/>
      <c r="I82" s="46"/>
      <c r="J82" s="46"/>
      <c r="K82" s="46"/>
      <c r="L82" s="21"/>
      <c r="M82" s="21"/>
      <c r="N82" s="21"/>
      <c r="O82" s="21"/>
      <c r="P82" s="21"/>
    </row>
    <row r="83" spans="1:11" s="21" customFormat="1" ht="15">
      <c r="A83" s="108" t="s">
        <v>11</v>
      </c>
      <c r="B83" s="74">
        <f aca="true" t="shared" si="15" ref="B83:H83">C26</f>
        <v>2015</v>
      </c>
      <c r="C83" s="74">
        <f t="shared" si="15"/>
        <v>2016</v>
      </c>
      <c r="D83" s="74">
        <f t="shared" si="15"/>
        <v>2017</v>
      </c>
      <c r="E83" s="74">
        <f t="shared" si="15"/>
        <v>2018</v>
      </c>
      <c r="F83" s="74">
        <f t="shared" si="15"/>
        <v>2019</v>
      </c>
      <c r="G83" s="74">
        <f t="shared" si="15"/>
        <v>2020</v>
      </c>
      <c r="H83" s="74">
        <f t="shared" si="15"/>
        <v>2021</v>
      </c>
      <c r="I83" s="46"/>
      <c r="J83" s="60"/>
      <c r="K83" s="46"/>
    </row>
    <row r="84" spans="1:16" s="21" customFormat="1" ht="14.25">
      <c r="A84" s="84" t="s">
        <v>38</v>
      </c>
      <c r="B84" s="85">
        <f>B16+C33-C34</f>
        <v>0</v>
      </c>
      <c r="C84" s="85">
        <f aca="true" t="shared" si="16" ref="C84:H84">C16+D33-D34</f>
        <v>0</v>
      </c>
      <c r="D84" s="85">
        <f t="shared" si="16"/>
        <v>0</v>
      </c>
      <c r="E84" s="85">
        <f t="shared" si="16"/>
        <v>0</v>
      </c>
      <c r="F84" s="85">
        <f t="shared" si="16"/>
        <v>0</v>
      </c>
      <c r="G84" s="85">
        <f t="shared" si="16"/>
        <v>0</v>
      </c>
      <c r="H84" s="85">
        <f t="shared" si="16"/>
        <v>0</v>
      </c>
      <c r="I84" s="46"/>
      <c r="J84" s="57"/>
      <c r="K84" s="57"/>
      <c r="L84" s="22"/>
      <c r="M84" s="22"/>
      <c r="N84" s="22"/>
      <c r="O84" s="22"/>
      <c r="P84" s="22"/>
    </row>
    <row r="85" spans="1:11" s="22" customFormat="1" ht="15">
      <c r="A85" s="92" t="s">
        <v>39</v>
      </c>
      <c r="B85" s="109">
        <f>B84-C7</f>
        <v>0</v>
      </c>
      <c r="C85" s="109">
        <f aca="true" t="shared" si="17" ref="C85:H85">C84-D7</f>
        <v>0</v>
      </c>
      <c r="D85" s="109">
        <f t="shared" si="17"/>
        <v>0</v>
      </c>
      <c r="E85" s="109">
        <f t="shared" si="17"/>
        <v>0</v>
      </c>
      <c r="F85" s="109">
        <f t="shared" si="17"/>
        <v>0</v>
      </c>
      <c r="G85" s="109">
        <f t="shared" si="17"/>
        <v>0</v>
      </c>
      <c r="H85" s="109">
        <f t="shared" si="17"/>
        <v>0</v>
      </c>
      <c r="I85" s="46"/>
      <c r="J85" s="57"/>
      <c r="K85" s="57"/>
    </row>
    <row r="86" spans="1:16" s="22" customFormat="1" ht="14.25">
      <c r="A86" s="84" t="s">
        <v>40</v>
      </c>
      <c r="B86" s="110" t="e">
        <f aca="true" t="shared" si="18" ref="B86:H86">B85/B102</f>
        <v>#DIV/0!</v>
      </c>
      <c r="C86" s="110" t="e">
        <f t="shared" si="18"/>
        <v>#DIV/0!</v>
      </c>
      <c r="D86" s="110" t="e">
        <f t="shared" si="18"/>
        <v>#DIV/0!</v>
      </c>
      <c r="E86" s="110" t="e">
        <f t="shared" si="18"/>
        <v>#DIV/0!</v>
      </c>
      <c r="F86" s="110" t="e">
        <f t="shared" si="18"/>
        <v>#DIV/0!</v>
      </c>
      <c r="G86" s="110" t="e">
        <f t="shared" si="18"/>
        <v>#DIV/0!</v>
      </c>
      <c r="H86" s="110" t="e">
        <f t="shared" si="18"/>
        <v>#DIV/0!</v>
      </c>
      <c r="I86" s="46"/>
      <c r="J86" s="46"/>
      <c r="K86" s="46"/>
      <c r="L86" s="21"/>
      <c r="M86" s="21"/>
      <c r="N86" s="21"/>
      <c r="O86" s="21"/>
      <c r="P86" s="21"/>
    </row>
    <row r="87" spans="1:11" s="21" customFormat="1" ht="14.25">
      <c r="A87" s="46"/>
      <c r="B87" s="46"/>
      <c r="C87" s="48"/>
      <c r="D87" s="48"/>
      <c r="E87" s="48"/>
      <c r="F87" s="48"/>
      <c r="G87" s="46"/>
      <c r="H87" s="46"/>
      <c r="I87" s="46"/>
      <c r="J87" s="46"/>
      <c r="K87" s="46"/>
    </row>
    <row r="88" spans="1:16" s="21" customFormat="1" ht="15">
      <c r="A88" s="12" t="s">
        <v>41</v>
      </c>
      <c r="B88" s="57"/>
      <c r="C88" s="93"/>
      <c r="D88" s="57"/>
      <c r="E88" s="57"/>
      <c r="F88" s="57"/>
      <c r="G88" s="57"/>
      <c r="H88" s="57"/>
      <c r="I88" s="57"/>
      <c r="J88" s="46"/>
      <c r="K88" s="46"/>
      <c r="L88" s="11"/>
      <c r="M88" s="11"/>
      <c r="N88" s="11"/>
      <c r="O88" s="11"/>
      <c r="P88" s="11"/>
    </row>
    <row r="89" spans="1:11" ht="19.5" customHeight="1">
      <c r="A89" s="92" t="s">
        <v>42</v>
      </c>
      <c r="B89" s="75" t="s">
        <v>43</v>
      </c>
      <c r="C89" s="74">
        <f>B83</f>
        <v>2015</v>
      </c>
      <c r="D89" s="74">
        <f aca="true" t="shared" si="19" ref="D89:I89">C83</f>
        <v>2016</v>
      </c>
      <c r="E89" s="74">
        <f t="shared" si="19"/>
        <v>2017</v>
      </c>
      <c r="F89" s="74">
        <f t="shared" si="19"/>
        <v>2018</v>
      </c>
      <c r="G89" s="74">
        <f t="shared" si="19"/>
        <v>2019</v>
      </c>
      <c r="H89" s="74">
        <f t="shared" si="19"/>
        <v>2020</v>
      </c>
      <c r="I89" s="74">
        <f t="shared" si="19"/>
        <v>2021</v>
      </c>
      <c r="J89" s="46"/>
      <c r="K89" s="46"/>
    </row>
    <row r="90" spans="1:11" ht="19.5" customHeight="1">
      <c r="A90" s="84" t="s">
        <v>44</v>
      </c>
      <c r="B90" s="113">
        <f>B17</f>
        <v>0</v>
      </c>
      <c r="C90" s="114">
        <f>B17</f>
        <v>0</v>
      </c>
      <c r="D90" s="114">
        <f aca="true" t="shared" si="20" ref="D90:I90">C92</f>
        <v>0</v>
      </c>
      <c r="E90" s="114">
        <f t="shared" si="20"/>
        <v>0</v>
      </c>
      <c r="F90" s="114">
        <f t="shared" si="20"/>
        <v>0</v>
      </c>
      <c r="G90" s="114">
        <f t="shared" si="20"/>
        <v>0</v>
      </c>
      <c r="H90" s="114">
        <f t="shared" si="20"/>
        <v>0</v>
      </c>
      <c r="I90" s="115">
        <f t="shared" si="20"/>
        <v>0</v>
      </c>
      <c r="J90" s="46"/>
      <c r="K90" s="46"/>
    </row>
    <row r="91" spans="1:11" ht="19.5" customHeight="1">
      <c r="A91" s="84" t="s">
        <v>45</v>
      </c>
      <c r="B91" s="116"/>
      <c r="C91" s="117">
        <f aca="true" t="shared" si="21" ref="C91:I91">C41</f>
        <v>0</v>
      </c>
      <c r="D91" s="117">
        <f t="shared" si="21"/>
        <v>0</v>
      </c>
      <c r="E91" s="117">
        <f t="shared" si="21"/>
        <v>0</v>
      </c>
      <c r="F91" s="117">
        <f t="shared" si="21"/>
        <v>0</v>
      </c>
      <c r="G91" s="117">
        <f t="shared" si="21"/>
        <v>0</v>
      </c>
      <c r="H91" s="117">
        <f t="shared" si="21"/>
        <v>0</v>
      </c>
      <c r="I91" s="118">
        <f t="shared" si="21"/>
        <v>0</v>
      </c>
      <c r="J91" s="46"/>
      <c r="K91" s="46"/>
    </row>
    <row r="92" spans="1:11" ht="15">
      <c r="A92" s="17" t="s">
        <v>46</v>
      </c>
      <c r="B92" s="119">
        <f aca="true" t="shared" si="22" ref="B92:I92">SUM(B90:B91)</f>
        <v>0</v>
      </c>
      <c r="C92" s="64">
        <f>SUM(C90:C91)</f>
        <v>0</v>
      </c>
      <c r="D92" s="64">
        <f t="shared" si="22"/>
        <v>0</v>
      </c>
      <c r="E92" s="64">
        <f t="shared" si="22"/>
        <v>0</v>
      </c>
      <c r="F92" s="64">
        <f t="shared" si="22"/>
        <v>0</v>
      </c>
      <c r="G92" s="64">
        <f t="shared" si="22"/>
        <v>0</v>
      </c>
      <c r="H92" s="64">
        <f t="shared" si="22"/>
        <v>0</v>
      </c>
      <c r="I92" s="120">
        <f t="shared" si="22"/>
        <v>0</v>
      </c>
      <c r="J92" s="46"/>
      <c r="K92" s="46"/>
    </row>
    <row r="93" spans="1:11" ht="15">
      <c r="A93" s="17" t="s">
        <v>47</v>
      </c>
      <c r="B93" s="121">
        <v>0</v>
      </c>
      <c r="C93" s="122">
        <f>+B93+'P&amp;L Annuel'!B35+C35</f>
        <v>0</v>
      </c>
      <c r="D93" s="122">
        <f>+C93+'P&amp;L Annuel'!C35+D35</f>
        <v>0</v>
      </c>
      <c r="E93" s="122">
        <f>+D93+'P&amp;L Annuel'!D35+E35</f>
        <v>0</v>
      </c>
      <c r="F93" s="122">
        <f>+E93+'P&amp;L Annuel'!E35+F35</f>
        <v>0</v>
      </c>
      <c r="G93" s="122">
        <f>+F93+'P&amp;L Annuel'!F35+G35</f>
        <v>0</v>
      </c>
      <c r="H93" s="122">
        <f>+G93+'P&amp;L Annuel'!G35+H35</f>
        <v>0</v>
      </c>
      <c r="I93" s="123">
        <f>+H93+'P&amp;L Annuel'!H35+I35</f>
        <v>0</v>
      </c>
      <c r="J93" s="46"/>
      <c r="K93" s="46"/>
    </row>
    <row r="94" spans="1:11" ht="15">
      <c r="A94" s="61"/>
      <c r="B94" s="61"/>
      <c r="C94" s="111"/>
      <c r="D94" s="111"/>
      <c r="E94" s="111"/>
      <c r="F94" s="111"/>
      <c r="G94" s="57"/>
      <c r="H94" s="57"/>
      <c r="I94" s="57"/>
      <c r="J94" s="46"/>
      <c r="K94" s="46"/>
    </row>
    <row r="95" spans="1:16" ht="15">
      <c r="A95" s="61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22"/>
      <c r="M95" s="22"/>
      <c r="N95" s="22"/>
      <c r="O95" s="22"/>
      <c r="P95" s="22"/>
    </row>
    <row r="96" spans="1:11" s="22" customFormat="1" ht="15">
      <c r="A96" s="17" t="s">
        <v>48</v>
      </c>
      <c r="B96" s="76">
        <f>B83</f>
        <v>2015</v>
      </c>
      <c r="C96" s="76">
        <f aca="true" t="shared" si="23" ref="C96:H96">C83</f>
        <v>2016</v>
      </c>
      <c r="D96" s="76">
        <f t="shared" si="23"/>
        <v>2017</v>
      </c>
      <c r="E96" s="76">
        <f t="shared" si="23"/>
        <v>2018</v>
      </c>
      <c r="F96" s="76">
        <f t="shared" si="23"/>
        <v>2019</v>
      </c>
      <c r="G96" s="76">
        <f t="shared" si="23"/>
        <v>2020</v>
      </c>
      <c r="H96" s="76">
        <f t="shared" si="23"/>
        <v>2021</v>
      </c>
      <c r="I96" s="112"/>
      <c r="J96" s="57"/>
      <c r="K96" s="57"/>
    </row>
    <row r="97" spans="1:11" s="22" customFormat="1" ht="14.25">
      <c r="A97" s="84" t="s">
        <v>49</v>
      </c>
      <c r="B97" s="101">
        <f aca="true" t="shared" si="24" ref="B97:H97">B92+B93</f>
        <v>0</v>
      </c>
      <c r="C97" s="101">
        <f t="shared" si="24"/>
        <v>0</v>
      </c>
      <c r="D97" s="101">
        <f t="shared" si="24"/>
        <v>0</v>
      </c>
      <c r="E97" s="101">
        <f t="shared" si="24"/>
        <v>0</v>
      </c>
      <c r="F97" s="101">
        <f t="shared" si="24"/>
        <v>0</v>
      </c>
      <c r="G97" s="101">
        <f t="shared" si="24"/>
        <v>0</v>
      </c>
      <c r="H97" s="101">
        <f t="shared" si="24"/>
        <v>0</v>
      </c>
      <c r="I97" s="112"/>
      <c r="J97" s="57"/>
      <c r="K97" s="57"/>
    </row>
    <row r="98" spans="1:11" s="22" customFormat="1" ht="14.25">
      <c r="A98" s="84" t="s">
        <v>26</v>
      </c>
      <c r="B98" s="101">
        <f aca="true" t="shared" si="25" ref="B98:H98">C91</f>
        <v>0</v>
      </c>
      <c r="C98" s="101">
        <f t="shared" si="25"/>
        <v>0</v>
      </c>
      <c r="D98" s="101">
        <f t="shared" si="25"/>
        <v>0</v>
      </c>
      <c r="E98" s="101">
        <f t="shared" si="25"/>
        <v>0</v>
      </c>
      <c r="F98" s="101">
        <f t="shared" si="25"/>
        <v>0</v>
      </c>
      <c r="G98" s="101">
        <f t="shared" si="25"/>
        <v>0</v>
      </c>
      <c r="H98" s="101">
        <f t="shared" si="25"/>
        <v>0</v>
      </c>
      <c r="I98" s="112"/>
      <c r="J98" s="57"/>
      <c r="K98" s="57"/>
    </row>
    <row r="99" spans="1:11" s="22" customFormat="1" ht="14.25">
      <c r="A99" s="84" t="s">
        <v>50</v>
      </c>
      <c r="B99" s="101">
        <f>C93</f>
        <v>0</v>
      </c>
      <c r="C99" s="101">
        <f aca="true" t="shared" si="26" ref="C99:H99">D93</f>
        <v>0</v>
      </c>
      <c r="D99" s="101">
        <f t="shared" si="26"/>
        <v>0</v>
      </c>
      <c r="E99" s="101">
        <f t="shared" si="26"/>
        <v>0</v>
      </c>
      <c r="F99" s="101">
        <f t="shared" si="26"/>
        <v>0</v>
      </c>
      <c r="G99" s="101">
        <f t="shared" si="26"/>
        <v>0</v>
      </c>
      <c r="H99" s="101">
        <f t="shared" si="26"/>
        <v>0</v>
      </c>
      <c r="I99" s="112"/>
      <c r="J99" s="57"/>
      <c r="K99" s="57"/>
    </row>
    <row r="100" spans="1:11" s="22" customFormat="1" ht="14.25">
      <c r="A100" s="84" t="s">
        <v>51</v>
      </c>
      <c r="B100" s="85">
        <f>'P&amp;L Annuel'!B35</f>
        <v>0</v>
      </c>
      <c r="C100" s="85">
        <f>'P&amp;L Annuel'!C35</f>
        <v>0</v>
      </c>
      <c r="D100" s="85">
        <f>'P&amp;L Annuel'!D35</f>
        <v>0</v>
      </c>
      <c r="E100" s="85">
        <f>'P&amp;L Annuel'!E35</f>
        <v>0</v>
      </c>
      <c r="F100" s="85">
        <f>'P&amp;L Annuel'!F35</f>
        <v>0</v>
      </c>
      <c r="G100" s="85">
        <f>'P&amp;L Annuel'!G35</f>
        <v>0</v>
      </c>
      <c r="H100" s="85">
        <f>'P&amp;L Annuel'!H35</f>
        <v>0</v>
      </c>
      <c r="I100" s="112"/>
      <c r="J100" s="57"/>
      <c r="K100" s="57"/>
    </row>
    <row r="101" spans="1:16" s="22" customFormat="1" ht="15">
      <c r="A101" s="84" t="s">
        <v>99</v>
      </c>
      <c r="B101" s="101">
        <f>C35</f>
        <v>0</v>
      </c>
      <c r="C101" s="101">
        <f aca="true" t="shared" si="27" ref="C101:H101">D35</f>
        <v>0</v>
      </c>
      <c r="D101" s="101">
        <f t="shared" si="27"/>
        <v>0</v>
      </c>
      <c r="E101" s="101">
        <f t="shared" si="27"/>
        <v>0</v>
      </c>
      <c r="F101" s="101">
        <f t="shared" si="27"/>
        <v>0</v>
      </c>
      <c r="G101" s="101">
        <f t="shared" si="27"/>
        <v>0</v>
      </c>
      <c r="H101" s="101">
        <f t="shared" si="27"/>
        <v>0</v>
      </c>
      <c r="I101" s="112"/>
      <c r="J101" s="61"/>
      <c r="K101" s="61"/>
      <c r="L101" s="23"/>
      <c r="M101" s="23"/>
      <c r="N101" s="23"/>
      <c r="O101" s="23"/>
      <c r="P101" s="23"/>
    </row>
    <row r="102" spans="1:16" s="23" customFormat="1" ht="15">
      <c r="A102" s="17" t="s">
        <v>52</v>
      </c>
      <c r="B102" s="124">
        <f>SUM(B97:B101)</f>
        <v>0</v>
      </c>
      <c r="C102" s="124">
        <f aca="true" t="shared" si="28" ref="C102:H102">SUM(C97:C101)</f>
        <v>0</v>
      </c>
      <c r="D102" s="124">
        <f t="shared" si="28"/>
        <v>0</v>
      </c>
      <c r="E102" s="124">
        <f t="shared" si="28"/>
        <v>0</v>
      </c>
      <c r="F102" s="124">
        <f t="shared" si="28"/>
        <v>0</v>
      </c>
      <c r="G102" s="124">
        <f t="shared" si="28"/>
        <v>0</v>
      </c>
      <c r="H102" s="124">
        <f t="shared" si="28"/>
        <v>0</v>
      </c>
      <c r="I102" s="112"/>
      <c r="J102" s="57"/>
      <c r="K102" s="57"/>
      <c r="L102" s="22"/>
      <c r="M102" s="22"/>
      <c r="N102" s="22"/>
      <c r="O102" s="22"/>
      <c r="P102" s="22"/>
    </row>
    <row r="103" spans="1:11" s="22" customFormat="1" ht="14.25">
      <c r="A103" s="84" t="s">
        <v>53</v>
      </c>
      <c r="B103" s="125" t="e">
        <f aca="true" t="shared" si="29" ref="B103:H103">B102/C92</f>
        <v>#DIV/0!</v>
      </c>
      <c r="C103" s="125" t="e">
        <f t="shared" si="29"/>
        <v>#DIV/0!</v>
      </c>
      <c r="D103" s="125" t="e">
        <f t="shared" si="29"/>
        <v>#DIV/0!</v>
      </c>
      <c r="E103" s="125" t="e">
        <f t="shared" si="29"/>
        <v>#DIV/0!</v>
      </c>
      <c r="F103" s="125" t="e">
        <f t="shared" si="29"/>
        <v>#DIV/0!</v>
      </c>
      <c r="G103" s="125" t="e">
        <f t="shared" si="29"/>
        <v>#DIV/0!</v>
      </c>
      <c r="H103" s="125" t="e">
        <f t="shared" si="29"/>
        <v>#DIV/0!</v>
      </c>
      <c r="I103" s="112"/>
      <c r="J103" s="57"/>
      <c r="K103" s="57"/>
    </row>
    <row r="104" spans="1:11" s="22" customFormat="1" ht="14.25">
      <c r="A104" s="57"/>
      <c r="B104" s="57"/>
      <c r="C104" s="126"/>
      <c r="D104" s="126"/>
      <c r="E104" s="126"/>
      <c r="F104" s="126"/>
      <c r="G104" s="126"/>
      <c r="H104" s="126"/>
      <c r="I104" s="57"/>
      <c r="J104" s="57"/>
      <c r="K104" s="57"/>
    </row>
    <row r="105" spans="1:11" s="22" customFormat="1" ht="15">
      <c r="A105" s="12" t="s">
        <v>54</v>
      </c>
      <c r="B105" s="84"/>
      <c r="C105" s="125"/>
      <c r="D105" s="125"/>
      <c r="E105" s="125"/>
      <c r="F105" s="125"/>
      <c r="G105" s="125"/>
      <c r="H105" s="125"/>
      <c r="I105" s="84"/>
      <c r="J105" s="57"/>
      <c r="K105" s="57"/>
    </row>
    <row r="106" spans="1:11" s="22" customFormat="1" ht="15">
      <c r="A106" s="84"/>
      <c r="B106" s="74">
        <f>B96</f>
        <v>2015</v>
      </c>
      <c r="C106" s="74">
        <f aca="true" t="shared" si="30" ref="C106:H106">C96</f>
        <v>2016</v>
      </c>
      <c r="D106" s="74">
        <f t="shared" si="30"/>
        <v>2017</v>
      </c>
      <c r="E106" s="74">
        <f t="shared" si="30"/>
        <v>2018</v>
      </c>
      <c r="F106" s="74">
        <f t="shared" si="30"/>
        <v>2019</v>
      </c>
      <c r="G106" s="74">
        <f t="shared" si="30"/>
        <v>2020</v>
      </c>
      <c r="H106" s="74">
        <f t="shared" si="30"/>
        <v>2021</v>
      </c>
      <c r="I106" s="77"/>
      <c r="J106" s="62"/>
      <c r="K106" s="57"/>
    </row>
    <row r="107" spans="1:11" s="22" customFormat="1" ht="14.25">
      <c r="A107" s="84" t="s">
        <v>55</v>
      </c>
      <c r="B107" s="101">
        <f>-(B17+C41)</f>
        <v>0</v>
      </c>
      <c r="C107" s="101">
        <f aca="true" t="shared" si="31" ref="C107:H107">-D41</f>
        <v>0</v>
      </c>
      <c r="D107" s="101">
        <f t="shared" si="31"/>
        <v>0</v>
      </c>
      <c r="E107" s="101">
        <f t="shared" si="31"/>
        <v>0</v>
      </c>
      <c r="F107" s="101">
        <f t="shared" si="31"/>
        <v>0</v>
      </c>
      <c r="G107" s="101">
        <f t="shared" si="31"/>
        <v>0</v>
      </c>
      <c r="H107" s="101">
        <f t="shared" si="31"/>
        <v>0</v>
      </c>
      <c r="I107" s="25"/>
      <c r="J107" s="57"/>
      <c r="K107" s="57"/>
    </row>
    <row r="108" spans="1:16" s="22" customFormat="1" ht="15">
      <c r="A108" s="84" t="s">
        <v>56</v>
      </c>
      <c r="B108" s="101">
        <f aca="true" t="shared" si="32" ref="B108:H108">-C35</f>
        <v>0</v>
      </c>
      <c r="C108" s="101">
        <f t="shared" si="32"/>
        <v>0</v>
      </c>
      <c r="D108" s="101">
        <f>-E35</f>
        <v>0</v>
      </c>
      <c r="E108" s="101">
        <f t="shared" si="32"/>
        <v>0</v>
      </c>
      <c r="F108" s="101">
        <f t="shared" si="32"/>
        <v>0</v>
      </c>
      <c r="G108" s="101">
        <f t="shared" si="32"/>
        <v>0</v>
      </c>
      <c r="H108" s="101">
        <f t="shared" si="32"/>
        <v>0</v>
      </c>
      <c r="I108" s="25"/>
      <c r="J108" s="63"/>
      <c r="K108" s="61"/>
      <c r="L108" s="23"/>
      <c r="M108" s="23"/>
      <c r="N108" s="23"/>
      <c r="O108" s="23"/>
      <c r="P108" s="23"/>
    </row>
    <row r="109" spans="1:256" s="130" customFormat="1" ht="15">
      <c r="A109" s="84" t="s">
        <v>57</v>
      </c>
      <c r="B109" s="101">
        <f>B108+B107</f>
        <v>0</v>
      </c>
      <c r="C109" s="100">
        <f aca="true" t="shared" si="33" ref="C109:H109">C108+C107</f>
        <v>0</v>
      </c>
      <c r="D109" s="100">
        <f t="shared" si="33"/>
        <v>0</v>
      </c>
      <c r="E109" s="100">
        <f t="shared" si="33"/>
        <v>0</v>
      </c>
      <c r="F109" s="100">
        <f t="shared" si="33"/>
        <v>0</v>
      </c>
      <c r="G109" s="100">
        <f t="shared" si="33"/>
        <v>0</v>
      </c>
      <c r="H109" s="100">
        <f t="shared" si="33"/>
        <v>0</v>
      </c>
      <c r="I109" s="104">
        <f>H109*1.02</f>
        <v>0</v>
      </c>
      <c r="J109" s="104">
        <f aca="true" t="shared" si="34" ref="J109:BU109">I109*1.02</f>
        <v>0</v>
      </c>
      <c r="K109" s="104">
        <f t="shared" si="34"/>
        <v>0</v>
      </c>
      <c r="L109" s="104">
        <f t="shared" si="34"/>
        <v>0</v>
      </c>
      <c r="M109" s="104">
        <f t="shared" si="34"/>
        <v>0</v>
      </c>
      <c r="N109" s="104">
        <f t="shared" si="34"/>
        <v>0</v>
      </c>
      <c r="O109" s="104">
        <f t="shared" si="34"/>
        <v>0</v>
      </c>
      <c r="P109" s="104">
        <f t="shared" si="34"/>
        <v>0</v>
      </c>
      <c r="Q109" s="104">
        <f t="shared" si="34"/>
        <v>0</v>
      </c>
      <c r="R109" s="104">
        <f t="shared" si="34"/>
        <v>0</v>
      </c>
      <c r="S109" s="104">
        <f t="shared" si="34"/>
        <v>0</v>
      </c>
      <c r="T109" s="104">
        <f t="shared" si="34"/>
        <v>0</v>
      </c>
      <c r="U109" s="104">
        <f t="shared" si="34"/>
        <v>0</v>
      </c>
      <c r="V109" s="104">
        <f t="shared" si="34"/>
        <v>0</v>
      </c>
      <c r="W109" s="104">
        <f t="shared" si="34"/>
        <v>0</v>
      </c>
      <c r="X109" s="104">
        <f t="shared" si="34"/>
        <v>0</v>
      </c>
      <c r="Y109" s="104">
        <f t="shared" si="34"/>
        <v>0</v>
      </c>
      <c r="Z109" s="104">
        <f t="shared" si="34"/>
        <v>0</v>
      </c>
      <c r="AA109" s="104">
        <f t="shared" si="34"/>
        <v>0</v>
      </c>
      <c r="AB109" s="104">
        <f t="shared" si="34"/>
        <v>0</v>
      </c>
      <c r="AC109" s="104">
        <f t="shared" si="34"/>
        <v>0</v>
      </c>
      <c r="AD109" s="104">
        <f t="shared" si="34"/>
        <v>0</v>
      </c>
      <c r="AE109" s="104">
        <f t="shared" si="34"/>
        <v>0</v>
      </c>
      <c r="AF109" s="104">
        <f t="shared" si="34"/>
        <v>0</v>
      </c>
      <c r="AG109" s="104">
        <f t="shared" si="34"/>
        <v>0</v>
      </c>
      <c r="AH109" s="104">
        <f t="shared" si="34"/>
        <v>0</v>
      </c>
      <c r="AI109" s="104">
        <f t="shared" si="34"/>
        <v>0</v>
      </c>
      <c r="AJ109" s="104">
        <f t="shared" si="34"/>
        <v>0</v>
      </c>
      <c r="AK109" s="104">
        <f t="shared" si="34"/>
        <v>0</v>
      </c>
      <c r="AL109" s="104">
        <f t="shared" si="34"/>
        <v>0</v>
      </c>
      <c r="AM109" s="104">
        <f t="shared" si="34"/>
        <v>0</v>
      </c>
      <c r="AN109" s="104">
        <f t="shared" si="34"/>
        <v>0</v>
      </c>
      <c r="AO109" s="104">
        <f t="shared" si="34"/>
        <v>0</v>
      </c>
      <c r="AP109" s="104">
        <f t="shared" si="34"/>
        <v>0</v>
      </c>
      <c r="AQ109" s="104">
        <f t="shared" si="34"/>
        <v>0</v>
      </c>
      <c r="AR109" s="104">
        <f t="shared" si="34"/>
        <v>0</v>
      </c>
      <c r="AS109" s="104">
        <f t="shared" si="34"/>
        <v>0</v>
      </c>
      <c r="AT109" s="104">
        <f t="shared" si="34"/>
        <v>0</v>
      </c>
      <c r="AU109" s="104">
        <f t="shared" si="34"/>
        <v>0</v>
      </c>
      <c r="AV109" s="104">
        <f t="shared" si="34"/>
        <v>0</v>
      </c>
      <c r="AW109" s="104">
        <f t="shared" si="34"/>
        <v>0</v>
      </c>
      <c r="AX109" s="104">
        <f t="shared" si="34"/>
        <v>0</v>
      </c>
      <c r="AY109" s="104">
        <f t="shared" si="34"/>
        <v>0</v>
      </c>
      <c r="AZ109" s="104">
        <f t="shared" si="34"/>
        <v>0</v>
      </c>
      <c r="BA109" s="104">
        <f t="shared" si="34"/>
        <v>0</v>
      </c>
      <c r="BB109" s="104">
        <f t="shared" si="34"/>
        <v>0</v>
      </c>
      <c r="BC109" s="104">
        <f t="shared" si="34"/>
        <v>0</v>
      </c>
      <c r="BD109" s="104">
        <f t="shared" si="34"/>
        <v>0</v>
      </c>
      <c r="BE109" s="104">
        <f t="shared" si="34"/>
        <v>0</v>
      </c>
      <c r="BF109" s="104">
        <f t="shared" si="34"/>
        <v>0</v>
      </c>
      <c r="BG109" s="104">
        <f t="shared" si="34"/>
        <v>0</v>
      </c>
      <c r="BH109" s="104">
        <f t="shared" si="34"/>
        <v>0</v>
      </c>
      <c r="BI109" s="104">
        <f t="shared" si="34"/>
        <v>0</v>
      </c>
      <c r="BJ109" s="104">
        <f t="shared" si="34"/>
        <v>0</v>
      </c>
      <c r="BK109" s="104">
        <f t="shared" si="34"/>
        <v>0</v>
      </c>
      <c r="BL109" s="104">
        <f t="shared" si="34"/>
        <v>0</v>
      </c>
      <c r="BM109" s="104">
        <f t="shared" si="34"/>
        <v>0</v>
      </c>
      <c r="BN109" s="104">
        <f t="shared" si="34"/>
        <v>0</v>
      </c>
      <c r="BO109" s="104">
        <f t="shared" si="34"/>
        <v>0</v>
      </c>
      <c r="BP109" s="104">
        <f t="shared" si="34"/>
        <v>0</v>
      </c>
      <c r="BQ109" s="104">
        <f t="shared" si="34"/>
        <v>0</v>
      </c>
      <c r="BR109" s="104">
        <f t="shared" si="34"/>
        <v>0</v>
      </c>
      <c r="BS109" s="104">
        <f t="shared" si="34"/>
        <v>0</v>
      </c>
      <c r="BT109" s="104">
        <f t="shared" si="34"/>
        <v>0</v>
      </c>
      <c r="BU109" s="104">
        <f t="shared" si="34"/>
        <v>0</v>
      </c>
      <c r="BV109" s="104">
        <f aca="true" t="shared" si="35" ref="BV109:EG109">BU109*1.02</f>
        <v>0</v>
      </c>
      <c r="BW109" s="104">
        <f t="shared" si="35"/>
        <v>0</v>
      </c>
      <c r="BX109" s="104">
        <f t="shared" si="35"/>
        <v>0</v>
      </c>
      <c r="BY109" s="104">
        <f t="shared" si="35"/>
        <v>0</v>
      </c>
      <c r="BZ109" s="104">
        <f t="shared" si="35"/>
        <v>0</v>
      </c>
      <c r="CA109" s="104">
        <f t="shared" si="35"/>
        <v>0</v>
      </c>
      <c r="CB109" s="104">
        <f t="shared" si="35"/>
        <v>0</v>
      </c>
      <c r="CC109" s="104">
        <f t="shared" si="35"/>
        <v>0</v>
      </c>
      <c r="CD109" s="104">
        <f t="shared" si="35"/>
        <v>0</v>
      </c>
      <c r="CE109" s="104">
        <f t="shared" si="35"/>
        <v>0</v>
      </c>
      <c r="CF109" s="104">
        <f t="shared" si="35"/>
        <v>0</v>
      </c>
      <c r="CG109" s="104">
        <f t="shared" si="35"/>
        <v>0</v>
      </c>
      <c r="CH109" s="104">
        <f t="shared" si="35"/>
        <v>0</v>
      </c>
      <c r="CI109" s="104">
        <f t="shared" si="35"/>
        <v>0</v>
      </c>
      <c r="CJ109" s="104">
        <f t="shared" si="35"/>
        <v>0</v>
      </c>
      <c r="CK109" s="104">
        <f t="shared" si="35"/>
        <v>0</v>
      </c>
      <c r="CL109" s="104">
        <f t="shared" si="35"/>
        <v>0</v>
      </c>
      <c r="CM109" s="104">
        <f t="shared" si="35"/>
        <v>0</v>
      </c>
      <c r="CN109" s="104">
        <f t="shared" si="35"/>
        <v>0</v>
      </c>
      <c r="CO109" s="104">
        <f t="shared" si="35"/>
        <v>0</v>
      </c>
      <c r="CP109" s="104">
        <f t="shared" si="35"/>
        <v>0</v>
      </c>
      <c r="CQ109" s="104">
        <f t="shared" si="35"/>
        <v>0</v>
      </c>
      <c r="CR109" s="104">
        <f t="shared" si="35"/>
        <v>0</v>
      </c>
      <c r="CS109" s="104">
        <f t="shared" si="35"/>
        <v>0</v>
      </c>
      <c r="CT109" s="104">
        <f t="shared" si="35"/>
        <v>0</v>
      </c>
      <c r="CU109" s="104">
        <f t="shared" si="35"/>
        <v>0</v>
      </c>
      <c r="CV109" s="104">
        <f t="shared" si="35"/>
        <v>0</v>
      </c>
      <c r="CW109" s="104">
        <f t="shared" si="35"/>
        <v>0</v>
      </c>
      <c r="CX109" s="104">
        <f t="shared" si="35"/>
        <v>0</v>
      </c>
      <c r="CY109" s="104">
        <f t="shared" si="35"/>
        <v>0</v>
      </c>
      <c r="CZ109" s="104">
        <f t="shared" si="35"/>
        <v>0</v>
      </c>
      <c r="DA109" s="104">
        <f t="shared" si="35"/>
        <v>0</v>
      </c>
      <c r="DB109" s="104">
        <f t="shared" si="35"/>
        <v>0</v>
      </c>
      <c r="DC109" s="104">
        <f t="shared" si="35"/>
        <v>0</v>
      </c>
      <c r="DD109" s="104">
        <f t="shared" si="35"/>
        <v>0</v>
      </c>
      <c r="DE109" s="104">
        <f t="shared" si="35"/>
        <v>0</v>
      </c>
      <c r="DF109" s="104">
        <f t="shared" si="35"/>
        <v>0</v>
      </c>
      <c r="DG109" s="104">
        <f t="shared" si="35"/>
        <v>0</v>
      </c>
      <c r="DH109" s="104">
        <f t="shared" si="35"/>
        <v>0</v>
      </c>
      <c r="DI109" s="104">
        <f t="shared" si="35"/>
        <v>0</v>
      </c>
      <c r="DJ109" s="104">
        <f t="shared" si="35"/>
        <v>0</v>
      </c>
      <c r="DK109" s="104">
        <f t="shared" si="35"/>
        <v>0</v>
      </c>
      <c r="DL109" s="104">
        <f t="shared" si="35"/>
        <v>0</v>
      </c>
      <c r="DM109" s="104">
        <f t="shared" si="35"/>
        <v>0</v>
      </c>
      <c r="DN109" s="104">
        <f t="shared" si="35"/>
        <v>0</v>
      </c>
      <c r="DO109" s="104">
        <f t="shared" si="35"/>
        <v>0</v>
      </c>
      <c r="DP109" s="104">
        <f t="shared" si="35"/>
        <v>0</v>
      </c>
      <c r="DQ109" s="104">
        <f t="shared" si="35"/>
        <v>0</v>
      </c>
      <c r="DR109" s="104">
        <f t="shared" si="35"/>
        <v>0</v>
      </c>
      <c r="DS109" s="104">
        <f t="shared" si="35"/>
        <v>0</v>
      </c>
      <c r="DT109" s="104">
        <f t="shared" si="35"/>
        <v>0</v>
      </c>
      <c r="DU109" s="104">
        <f t="shared" si="35"/>
        <v>0</v>
      </c>
      <c r="DV109" s="104">
        <f t="shared" si="35"/>
        <v>0</v>
      </c>
      <c r="DW109" s="104">
        <f t="shared" si="35"/>
        <v>0</v>
      </c>
      <c r="DX109" s="104">
        <f t="shared" si="35"/>
        <v>0</v>
      </c>
      <c r="DY109" s="104">
        <f t="shared" si="35"/>
        <v>0</v>
      </c>
      <c r="DZ109" s="104">
        <f t="shared" si="35"/>
        <v>0</v>
      </c>
      <c r="EA109" s="104">
        <f t="shared" si="35"/>
        <v>0</v>
      </c>
      <c r="EB109" s="104">
        <f t="shared" si="35"/>
        <v>0</v>
      </c>
      <c r="EC109" s="104">
        <f t="shared" si="35"/>
        <v>0</v>
      </c>
      <c r="ED109" s="104">
        <f t="shared" si="35"/>
        <v>0</v>
      </c>
      <c r="EE109" s="104">
        <f t="shared" si="35"/>
        <v>0</v>
      </c>
      <c r="EF109" s="104">
        <f t="shared" si="35"/>
        <v>0</v>
      </c>
      <c r="EG109" s="104">
        <f t="shared" si="35"/>
        <v>0</v>
      </c>
      <c r="EH109" s="104">
        <f aca="true" t="shared" si="36" ref="EH109:GS109">EG109*1.02</f>
        <v>0</v>
      </c>
      <c r="EI109" s="104">
        <f t="shared" si="36"/>
        <v>0</v>
      </c>
      <c r="EJ109" s="104">
        <f t="shared" si="36"/>
        <v>0</v>
      </c>
      <c r="EK109" s="104">
        <f t="shared" si="36"/>
        <v>0</v>
      </c>
      <c r="EL109" s="104">
        <f t="shared" si="36"/>
        <v>0</v>
      </c>
      <c r="EM109" s="104">
        <f t="shared" si="36"/>
        <v>0</v>
      </c>
      <c r="EN109" s="104">
        <f t="shared" si="36"/>
        <v>0</v>
      </c>
      <c r="EO109" s="104">
        <f t="shared" si="36"/>
        <v>0</v>
      </c>
      <c r="EP109" s="104">
        <f t="shared" si="36"/>
        <v>0</v>
      </c>
      <c r="EQ109" s="104">
        <f t="shared" si="36"/>
        <v>0</v>
      </c>
      <c r="ER109" s="104">
        <f t="shared" si="36"/>
        <v>0</v>
      </c>
      <c r="ES109" s="104">
        <f t="shared" si="36"/>
        <v>0</v>
      </c>
      <c r="ET109" s="104">
        <f t="shared" si="36"/>
        <v>0</v>
      </c>
      <c r="EU109" s="104">
        <f t="shared" si="36"/>
        <v>0</v>
      </c>
      <c r="EV109" s="104">
        <f t="shared" si="36"/>
        <v>0</v>
      </c>
      <c r="EW109" s="104">
        <f t="shared" si="36"/>
        <v>0</v>
      </c>
      <c r="EX109" s="104">
        <f t="shared" si="36"/>
        <v>0</v>
      </c>
      <c r="EY109" s="104">
        <f t="shared" si="36"/>
        <v>0</v>
      </c>
      <c r="EZ109" s="104">
        <f t="shared" si="36"/>
        <v>0</v>
      </c>
      <c r="FA109" s="104">
        <f t="shared" si="36"/>
        <v>0</v>
      </c>
      <c r="FB109" s="104">
        <f t="shared" si="36"/>
        <v>0</v>
      </c>
      <c r="FC109" s="104">
        <f t="shared" si="36"/>
        <v>0</v>
      </c>
      <c r="FD109" s="104">
        <f t="shared" si="36"/>
        <v>0</v>
      </c>
      <c r="FE109" s="104">
        <f t="shared" si="36"/>
        <v>0</v>
      </c>
      <c r="FF109" s="104">
        <f t="shared" si="36"/>
        <v>0</v>
      </c>
      <c r="FG109" s="104">
        <f t="shared" si="36"/>
        <v>0</v>
      </c>
      <c r="FH109" s="104">
        <f t="shared" si="36"/>
        <v>0</v>
      </c>
      <c r="FI109" s="104">
        <f t="shared" si="36"/>
        <v>0</v>
      </c>
      <c r="FJ109" s="104">
        <f t="shared" si="36"/>
        <v>0</v>
      </c>
      <c r="FK109" s="104">
        <f t="shared" si="36"/>
        <v>0</v>
      </c>
      <c r="FL109" s="104">
        <f t="shared" si="36"/>
        <v>0</v>
      </c>
      <c r="FM109" s="104">
        <f t="shared" si="36"/>
        <v>0</v>
      </c>
      <c r="FN109" s="104">
        <f t="shared" si="36"/>
        <v>0</v>
      </c>
      <c r="FO109" s="104">
        <f t="shared" si="36"/>
        <v>0</v>
      </c>
      <c r="FP109" s="104">
        <f t="shared" si="36"/>
        <v>0</v>
      </c>
      <c r="FQ109" s="104">
        <f t="shared" si="36"/>
        <v>0</v>
      </c>
      <c r="FR109" s="104">
        <f t="shared" si="36"/>
        <v>0</v>
      </c>
      <c r="FS109" s="104">
        <f t="shared" si="36"/>
        <v>0</v>
      </c>
      <c r="FT109" s="104">
        <f t="shared" si="36"/>
        <v>0</v>
      </c>
      <c r="FU109" s="104">
        <f t="shared" si="36"/>
        <v>0</v>
      </c>
      <c r="FV109" s="104">
        <f t="shared" si="36"/>
        <v>0</v>
      </c>
      <c r="FW109" s="104">
        <f t="shared" si="36"/>
        <v>0</v>
      </c>
      <c r="FX109" s="104">
        <f t="shared" si="36"/>
        <v>0</v>
      </c>
      <c r="FY109" s="104">
        <f t="shared" si="36"/>
        <v>0</v>
      </c>
      <c r="FZ109" s="104">
        <f t="shared" si="36"/>
        <v>0</v>
      </c>
      <c r="GA109" s="104">
        <f t="shared" si="36"/>
        <v>0</v>
      </c>
      <c r="GB109" s="104">
        <f t="shared" si="36"/>
        <v>0</v>
      </c>
      <c r="GC109" s="104">
        <f t="shared" si="36"/>
        <v>0</v>
      </c>
      <c r="GD109" s="104">
        <f t="shared" si="36"/>
        <v>0</v>
      </c>
      <c r="GE109" s="104">
        <f t="shared" si="36"/>
        <v>0</v>
      </c>
      <c r="GF109" s="104">
        <f t="shared" si="36"/>
        <v>0</v>
      </c>
      <c r="GG109" s="104">
        <f t="shared" si="36"/>
        <v>0</v>
      </c>
      <c r="GH109" s="104">
        <f t="shared" si="36"/>
        <v>0</v>
      </c>
      <c r="GI109" s="104">
        <f t="shared" si="36"/>
        <v>0</v>
      </c>
      <c r="GJ109" s="104">
        <f t="shared" si="36"/>
        <v>0</v>
      </c>
      <c r="GK109" s="104">
        <f t="shared" si="36"/>
        <v>0</v>
      </c>
      <c r="GL109" s="104">
        <f t="shared" si="36"/>
        <v>0</v>
      </c>
      <c r="GM109" s="104">
        <f t="shared" si="36"/>
        <v>0</v>
      </c>
      <c r="GN109" s="104">
        <f t="shared" si="36"/>
        <v>0</v>
      </c>
      <c r="GO109" s="104">
        <f t="shared" si="36"/>
        <v>0</v>
      </c>
      <c r="GP109" s="104">
        <f t="shared" si="36"/>
        <v>0</v>
      </c>
      <c r="GQ109" s="104">
        <f t="shared" si="36"/>
        <v>0</v>
      </c>
      <c r="GR109" s="104">
        <f t="shared" si="36"/>
        <v>0</v>
      </c>
      <c r="GS109" s="104">
        <f t="shared" si="36"/>
        <v>0</v>
      </c>
      <c r="GT109" s="104">
        <f aca="true" t="shared" si="37" ref="GT109:IV109">GS109*1.02</f>
        <v>0</v>
      </c>
      <c r="GU109" s="104">
        <f t="shared" si="37"/>
        <v>0</v>
      </c>
      <c r="GV109" s="104">
        <f t="shared" si="37"/>
        <v>0</v>
      </c>
      <c r="GW109" s="104">
        <f t="shared" si="37"/>
        <v>0</v>
      </c>
      <c r="GX109" s="104">
        <f t="shared" si="37"/>
        <v>0</v>
      </c>
      <c r="GY109" s="104">
        <f t="shared" si="37"/>
        <v>0</v>
      </c>
      <c r="GZ109" s="104">
        <f t="shared" si="37"/>
        <v>0</v>
      </c>
      <c r="HA109" s="104">
        <f t="shared" si="37"/>
        <v>0</v>
      </c>
      <c r="HB109" s="104">
        <f t="shared" si="37"/>
        <v>0</v>
      </c>
      <c r="HC109" s="104">
        <f t="shared" si="37"/>
        <v>0</v>
      </c>
      <c r="HD109" s="104">
        <f t="shared" si="37"/>
        <v>0</v>
      </c>
      <c r="HE109" s="104">
        <f t="shared" si="37"/>
        <v>0</v>
      </c>
      <c r="HF109" s="104">
        <f t="shared" si="37"/>
        <v>0</v>
      </c>
      <c r="HG109" s="104">
        <f t="shared" si="37"/>
        <v>0</v>
      </c>
      <c r="HH109" s="104">
        <f t="shared" si="37"/>
        <v>0</v>
      </c>
      <c r="HI109" s="104">
        <f t="shared" si="37"/>
        <v>0</v>
      </c>
      <c r="HJ109" s="104">
        <f t="shared" si="37"/>
        <v>0</v>
      </c>
      <c r="HK109" s="104">
        <f t="shared" si="37"/>
        <v>0</v>
      </c>
      <c r="HL109" s="104">
        <f t="shared" si="37"/>
        <v>0</v>
      </c>
      <c r="HM109" s="104">
        <f t="shared" si="37"/>
        <v>0</v>
      </c>
      <c r="HN109" s="104">
        <f t="shared" si="37"/>
        <v>0</v>
      </c>
      <c r="HO109" s="104">
        <f t="shared" si="37"/>
        <v>0</v>
      </c>
      <c r="HP109" s="104">
        <f t="shared" si="37"/>
        <v>0</v>
      </c>
      <c r="HQ109" s="104">
        <f t="shared" si="37"/>
        <v>0</v>
      </c>
      <c r="HR109" s="104">
        <f t="shared" si="37"/>
        <v>0</v>
      </c>
      <c r="HS109" s="104">
        <f t="shared" si="37"/>
        <v>0</v>
      </c>
      <c r="HT109" s="104">
        <f t="shared" si="37"/>
        <v>0</v>
      </c>
      <c r="HU109" s="104">
        <f t="shared" si="37"/>
        <v>0</v>
      </c>
      <c r="HV109" s="104">
        <f t="shared" si="37"/>
        <v>0</v>
      </c>
      <c r="HW109" s="104">
        <f t="shared" si="37"/>
        <v>0</v>
      </c>
      <c r="HX109" s="104">
        <f t="shared" si="37"/>
        <v>0</v>
      </c>
      <c r="HY109" s="104">
        <f t="shared" si="37"/>
        <v>0</v>
      </c>
      <c r="HZ109" s="104">
        <f t="shared" si="37"/>
        <v>0</v>
      </c>
      <c r="IA109" s="104">
        <f t="shared" si="37"/>
        <v>0</v>
      </c>
      <c r="IB109" s="104">
        <f t="shared" si="37"/>
        <v>0</v>
      </c>
      <c r="IC109" s="104">
        <f t="shared" si="37"/>
        <v>0</v>
      </c>
      <c r="ID109" s="104">
        <f t="shared" si="37"/>
        <v>0</v>
      </c>
      <c r="IE109" s="104">
        <f t="shared" si="37"/>
        <v>0</v>
      </c>
      <c r="IF109" s="104">
        <f t="shared" si="37"/>
        <v>0</v>
      </c>
      <c r="IG109" s="104">
        <f t="shared" si="37"/>
        <v>0</v>
      </c>
      <c r="IH109" s="104">
        <f t="shared" si="37"/>
        <v>0</v>
      </c>
      <c r="II109" s="104">
        <f t="shared" si="37"/>
        <v>0</v>
      </c>
      <c r="IJ109" s="104">
        <f t="shared" si="37"/>
        <v>0</v>
      </c>
      <c r="IK109" s="104">
        <f t="shared" si="37"/>
        <v>0</v>
      </c>
      <c r="IL109" s="104">
        <f t="shared" si="37"/>
        <v>0</v>
      </c>
      <c r="IM109" s="104">
        <f t="shared" si="37"/>
        <v>0</v>
      </c>
      <c r="IN109" s="104">
        <f t="shared" si="37"/>
        <v>0</v>
      </c>
      <c r="IO109" s="104">
        <f t="shared" si="37"/>
        <v>0</v>
      </c>
      <c r="IP109" s="104">
        <f t="shared" si="37"/>
        <v>0</v>
      </c>
      <c r="IQ109" s="104">
        <f t="shared" si="37"/>
        <v>0</v>
      </c>
      <c r="IR109" s="104">
        <f t="shared" si="37"/>
        <v>0</v>
      </c>
      <c r="IS109" s="104">
        <f t="shared" si="37"/>
        <v>0</v>
      </c>
      <c r="IT109" s="104">
        <f t="shared" si="37"/>
        <v>0</v>
      </c>
      <c r="IU109" s="104">
        <f t="shared" si="37"/>
        <v>0</v>
      </c>
      <c r="IV109" s="104">
        <f t="shared" si="37"/>
        <v>0</v>
      </c>
    </row>
    <row r="110" spans="1:16" s="24" customFormat="1" ht="15">
      <c r="A110" s="128" t="s">
        <v>58</v>
      </c>
      <c r="B110" s="129" t="e">
        <f>IRR(B109:IV109)</f>
        <v>#NUM!</v>
      </c>
      <c r="C110" s="127"/>
      <c r="D110" s="84"/>
      <c r="E110" s="84"/>
      <c r="F110" s="84"/>
      <c r="G110" s="84"/>
      <c r="H110" s="84"/>
      <c r="I110" s="84"/>
      <c r="J110" s="57"/>
      <c r="K110" s="57"/>
      <c r="L110" s="22"/>
      <c r="M110" s="22"/>
      <c r="N110" s="22"/>
      <c r="O110" s="22"/>
      <c r="P110" s="22"/>
    </row>
    <row r="111" spans="1:11" s="22" customFormat="1" ht="14.25">
      <c r="A111" s="84"/>
      <c r="B111" s="84"/>
      <c r="C111" s="84"/>
      <c r="D111" s="84"/>
      <c r="E111" s="84"/>
      <c r="F111" s="84"/>
      <c r="G111" s="84"/>
      <c r="H111" s="84"/>
      <c r="I111" s="84"/>
      <c r="J111" s="46"/>
      <c r="K111" s="57"/>
    </row>
    <row r="112" spans="1:11" s="22" customFormat="1" ht="15">
      <c r="A112" s="12" t="s">
        <v>59</v>
      </c>
      <c r="B112" s="84"/>
      <c r="C112" s="125"/>
      <c r="D112" s="125"/>
      <c r="E112" s="125"/>
      <c r="F112" s="125"/>
      <c r="G112" s="125"/>
      <c r="H112" s="125"/>
      <c r="I112" s="84"/>
      <c r="J112" s="57"/>
      <c r="K112" s="57"/>
    </row>
    <row r="113" spans="1:11" s="22" customFormat="1" ht="15">
      <c r="A113" s="84"/>
      <c r="B113" s="74">
        <f>B106</f>
        <v>2015</v>
      </c>
      <c r="C113" s="74">
        <f aca="true" t="shared" si="38" ref="C113:H113">C106</f>
        <v>2016</v>
      </c>
      <c r="D113" s="74">
        <f t="shared" si="38"/>
        <v>2017</v>
      </c>
      <c r="E113" s="74">
        <f t="shared" si="38"/>
        <v>2018</v>
      </c>
      <c r="F113" s="74">
        <f t="shared" si="38"/>
        <v>2019</v>
      </c>
      <c r="G113" s="74">
        <f t="shared" si="38"/>
        <v>2020</v>
      </c>
      <c r="H113" s="74">
        <f t="shared" si="38"/>
        <v>2021</v>
      </c>
      <c r="I113" s="74"/>
      <c r="J113" s="62"/>
      <c r="K113" s="57"/>
    </row>
    <row r="114" spans="1:11" s="22" customFormat="1" ht="14.25">
      <c r="A114" s="84" t="s">
        <v>2</v>
      </c>
      <c r="B114" s="101">
        <f>'P&amp;L Annuel'!B38/1000</f>
        <v>0</v>
      </c>
      <c r="C114" s="101">
        <f>'P&amp;L Annuel'!C38/1000</f>
        <v>0</v>
      </c>
      <c r="D114" s="101">
        <f>'P&amp;L Annuel'!D38/1000</f>
        <v>0</v>
      </c>
      <c r="E114" s="101">
        <f>'P&amp;L Annuel'!E38/1000</f>
        <v>0</v>
      </c>
      <c r="F114" s="101">
        <f>'P&amp;L Annuel'!F38/1000</f>
        <v>0</v>
      </c>
      <c r="G114" s="101">
        <f>'P&amp;L Annuel'!G38/1000</f>
        <v>0</v>
      </c>
      <c r="H114" s="84"/>
      <c r="I114" s="84"/>
      <c r="J114" s="57"/>
      <c r="K114" s="57"/>
    </row>
    <row r="115" spans="1:11" s="22" customFormat="1" ht="14.25">
      <c r="A115" s="84" t="str">
        <f>'[1]ACTIF NET'!A11</f>
        <v>(-) Impôt Société sur EBIT</v>
      </c>
      <c r="B115" s="101">
        <f>+'P&amp;L Annuel'!B39/1000</f>
        <v>0</v>
      </c>
      <c r="C115" s="101">
        <f>+'P&amp;L Annuel'!C39/1000</f>
        <v>0</v>
      </c>
      <c r="D115" s="101">
        <f>+'P&amp;L Annuel'!D39/1000</f>
        <v>0</v>
      </c>
      <c r="E115" s="101">
        <f>+'P&amp;L Annuel'!E39/1000</f>
        <v>0</v>
      </c>
      <c r="F115" s="101">
        <f>+'P&amp;L Annuel'!F39/1000</f>
        <v>0</v>
      </c>
      <c r="G115" s="101">
        <f>+'P&amp;L Annuel'!G39/1000</f>
        <v>0</v>
      </c>
      <c r="H115" s="84"/>
      <c r="I115" s="84"/>
      <c r="J115" s="57"/>
      <c r="K115" s="57"/>
    </row>
    <row r="116" spans="1:16" s="22" customFormat="1" ht="15">
      <c r="A116" s="84" t="str">
        <f>'[1]ACTIF NET'!A13</f>
        <v>(-) Variation du BFR *</v>
      </c>
      <c r="B116" s="101">
        <f>-(C9+C8-C15-(B9+B8-B15))</f>
        <v>0</v>
      </c>
      <c r="C116" s="101">
        <f aca="true" t="shared" si="39" ref="C116:H116">-(D9+D8-D15-(C9+C8-C15))</f>
        <v>0</v>
      </c>
      <c r="D116" s="101">
        <f t="shared" si="39"/>
        <v>0</v>
      </c>
      <c r="E116" s="101">
        <f t="shared" si="39"/>
        <v>0</v>
      </c>
      <c r="F116" s="101">
        <f t="shared" si="39"/>
        <v>0</v>
      </c>
      <c r="G116" s="101">
        <f t="shared" si="39"/>
        <v>0</v>
      </c>
      <c r="H116" s="101">
        <f t="shared" si="39"/>
        <v>0</v>
      </c>
      <c r="I116" s="101"/>
      <c r="J116" s="63"/>
      <c r="K116" s="61"/>
      <c r="L116" s="23"/>
      <c r="M116" s="23"/>
      <c r="N116" s="23"/>
      <c r="O116" s="23"/>
      <c r="P116" s="23"/>
    </row>
    <row r="117" spans="1:11" s="23" customFormat="1" ht="15">
      <c r="A117" s="92" t="s">
        <v>60</v>
      </c>
      <c r="B117" s="124">
        <f aca="true" t="shared" si="40" ref="B117:G117">+B114+B115+B116</f>
        <v>0</v>
      </c>
      <c r="C117" s="124">
        <f t="shared" si="40"/>
        <v>0</v>
      </c>
      <c r="D117" s="124">
        <f t="shared" si="40"/>
        <v>0</v>
      </c>
      <c r="E117" s="124">
        <f t="shared" si="40"/>
        <v>0</v>
      </c>
      <c r="F117" s="124">
        <f t="shared" si="40"/>
        <v>0</v>
      </c>
      <c r="G117" s="124">
        <f t="shared" si="40"/>
        <v>0</v>
      </c>
      <c r="H117" s="101"/>
      <c r="I117" s="101"/>
      <c r="J117" s="63"/>
      <c r="K117" s="61"/>
    </row>
    <row r="118" spans="1:11" s="23" customFormat="1" ht="15">
      <c r="A118" s="84" t="str">
        <f>'[1]ACTIF NET'!A14</f>
        <v>(-) Investissements</v>
      </c>
      <c r="B118" s="101">
        <f>+'P&amp;L Annuel'!B41/1000</f>
        <v>0</v>
      </c>
      <c r="C118" s="101">
        <f>+'P&amp;L Annuel'!C41/1000</f>
        <v>0</v>
      </c>
      <c r="D118" s="101">
        <f>+'P&amp;L Annuel'!D41/1000</f>
        <v>0</v>
      </c>
      <c r="E118" s="101">
        <f>+'P&amp;L Annuel'!E41/1000</f>
        <v>0</v>
      </c>
      <c r="F118" s="101">
        <f>+'P&amp;L Annuel'!F41/1000</f>
        <v>0</v>
      </c>
      <c r="G118" s="101">
        <f>+'P&amp;L Annuel'!G41/1000</f>
        <v>0</v>
      </c>
      <c r="H118" s="101"/>
      <c r="I118" s="101"/>
      <c r="J118" s="63"/>
      <c r="K118" s="61"/>
    </row>
    <row r="119" spans="1:16" s="23" customFormat="1" ht="15">
      <c r="A119" s="92" t="s">
        <v>57</v>
      </c>
      <c r="B119" s="124">
        <f aca="true" t="shared" si="41" ref="B119:G119">SUM(B117:B118)</f>
        <v>0</v>
      </c>
      <c r="C119" s="124">
        <f t="shared" si="41"/>
        <v>0</v>
      </c>
      <c r="D119" s="124">
        <f t="shared" si="41"/>
        <v>0</v>
      </c>
      <c r="E119" s="124">
        <f t="shared" si="41"/>
        <v>0</v>
      </c>
      <c r="F119" s="124">
        <f t="shared" si="41"/>
        <v>0</v>
      </c>
      <c r="G119" s="124">
        <f t="shared" si="41"/>
        <v>0</v>
      </c>
      <c r="H119" s="124">
        <f>G119</f>
        <v>0</v>
      </c>
      <c r="I119" s="124">
        <f>H119</f>
        <v>0</v>
      </c>
      <c r="J119" s="64"/>
      <c r="K119" s="59"/>
      <c r="L119" s="24"/>
      <c r="M119" s="24"/>
      <c r="N119" s="24"/>
      <c r="O119" s="24"/>
      <c r="P119" s="24"/>
    </row>
    <row r="120" spans="1:16" s="24" customFormat="1" ht="15">
      <c r="A120" s="128" t="s">
        <v>61</v>
      </c>
      <c r="B120" s="129" t="e">
        <f>IRR(B119:IV119)</f>
        <v>#NUM!</v>
      </c>
      <c r="C120" s="127"/>
      <c r="D120" s="84"/>
      <c r="E120" s="84"/>
      <c r="F120" s="84"/>
      <c r="G120" s="84"/>
      <c r="H120" s="84"/>
      <c r="I120" s="84"/>
      <c r="J120" s="57"/>
      <c r="K120" s="57"/>
      <c r="L120" s="22"/>
      <c r="M120" s="22"/>
      <c r="N120" s="22"/>
      <c r="O120" s="22"/>
      <c r="P120" s="22"/>
    </row>
    <row r="121" spans="1:11" s="22" customFormat="1" ht="14.25">
      <c r="A121" s="46"/>
      <c r="B121" s="65"/>
      <c r="C121" s="46"/>
      <c r="D121" s="46"/>
      <c r="E121" s="46"/>
      <c r="F121" s="46"/>
      <c r="G121" s="46"/>
      <c r="H121" s="46"/>
      <c r="I121" s="46"/>
      <c r="J121" s="46"/>
      <c r="K121" s="57"/>
    </row>
    <row r="122" spans="1:11" s="22" customFormat="1" ht="15">
      <c r="A122" s="12" t="s">
        <v>62</v>
      </c>
      <c r="B122" s="46"/>
      <c r="C122" s="48"/>
      <c r="D122" s="48"/>
      <c r="E122" s="48"/>
      <c r="F122" s="48"/>
      <c r="G122" s="46"/>
      <c r="H122" s="46"/>
      <c r="I122" s="46"/>
      <c r="J122" s="57"/>
      <c r="K122" s="57"/>
    </row>
    <row r="123" spans="1:16" s="22" customFormat="1" ht="15">
      <c r="A123" s="78" t="s">
        <v>11</v>
      </c>
      <c r="B123" s="79">
        <f>B96</f>
        <v>2015</v>
      </c>
      <c r="C123" s="80">
        <f>C96</f>
        <v>2016</v>
      </c>
      <c r="D123" s="80">
        <f>D96</f>
        <v>2017</v>
      </c>
      <c r="E123" s="80">
        <f>E96</f>
        <v>2018</v>
      </c>
      <c r="F123" s="80">
        <f>F96</f>
        <v>2019</v>
      </c>
      <c r="G123" s="46"/>
      <c r="H123" s="46"/>
      <c r="I123" s="46"/>
      <c r="J123" s="46"/>
      <c r="K123" s="46"/>
      <c r="L123" s="21"/>
      <c r="M123" s="21"/>
      <c r="N123" s="21"/>
      <c r="O123" s="21"/>
      <c r="P123" s="21"/>
    </row>
    <row r="124" spans="1:11" s="21" customFormat="1" ht="14.25">
      <c r="A124" s="84" t="s">
        <v>0</v>
      </c>
      <c r="B124" s="85">
        <f>B100</f>
        <v>0</v>
      </c>
      <c r="C124" s="85">
        <f>C100</f>
        <v>0</v>
      </c>
      <c r="D124" s="85">
        <f>D100</f>
        <v>0</v>
      </c>
      <c r="E124" s="85">
        <f>E100</f>
        <v>0</v>
      </c>
      <c r="F124" s="85">
        <f>F100</f>
        <v>0</v>
      </c>
      <c r="G124" s="46"/>
      <c r="H124" s="46"/>
      <c r="I124" s="46"/>
      <c r="J124" s="46"/>
      <c r="K124" s="46"/>
    </row>
    <row r="125" spans="1:11" s="21" customFormat="1" ht="14.25">
      <c r="A125" s="84" t="s">
        <v>52</v>
      </c>
      <c r="B125" s="101">
        <f>B102</f>
        <v>0</v>
      </c>
      <c r="C125" s="101">
        <f>C102</f>
        <v>0</v>
      </c>
      <c r="D125" s="101">
        <f>D102</f>
        <v>0</v>
      </c>
      <c r="E125" s="101">
        <f>E102</f>
        <v>0</v>
      </c>
      <c r="F125" s="101">
        <f>F102</f>
        <v>0</v>
      </c>
      <c r="G125" s="46"/>
      <c r="H125" s="46"/>
      <c r="I125" s="46"/>
      <c r="J125" s="46"/>
      <c r="K125" s="46"/>
    </row>
    <row r="126" spans="1:11" s="21" customFormat="1" ht="14.25">
      <c r="A126" s="84" t="s">
        <v>63</v>
      </c>
      <c r="B126" s="110" t="e">
        <f>B124/B125</f>
        <v>#DIV/0!</v>
      </c>
      <c r="C126" s="110" t="e">
        <f>C124/C125</f>
        <v>#DIV/0!</v>
      </c>
      <c r="D126" s="110" t="e">
        <f>D124/D125</f>
        <v>#DIV/0!</v>
      </c>
      <c r="E126" s="110" t="e">
        <f>E124/E125</f>
        <v>#DIV/0!</v>
      </c>
      <c r="F126" s="110" t="e">
        <f>F124/F125</f>
        <v>#DIV/0!</v>
      </c>
      <c r="G126" s="46"/>
      <c r="H126" s="46"/>
      <c r="I126" s="46"/>
      <c r="J126" s="46"/>
      <c r="K126" s="46"/>
    </row>
    <row r="127" spans="1:16" s="21" customFormat="1" ht="14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11"/>
      <c r="M127" s="11"/>
      <c r="N127" s="11"/>
      <c r="O127" s="11"/>
      <c r="P127" s="11"/>
    </row>
    <row r="128" spans="1:11" ht="14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LdA Adivors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LABASTE</dc:creator>
  <cp:keywords/>
  <dc:description/>
  <cp:lastModifiedBy>Denis Vasseur</cp:lastModifiedBy>
  <cp:lastPrinted>2007-01-25T09:07:33Z</cp:lastPrinted>
  <dcterms:created xsi:type="dcterms:W3CDTF">2007-01-15T17:44:45Z</dcterms:created>
  <dcterms:modified xsi:type="dcterms:W3CDTF">2014-12-26T15:28:45Z</dcterms:modified>
  <cp:category/>
  <cp:version/>
  <cp:contentType/>
  <cp:contentStatus/>
</cp:coreProperties>
</file>